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\Desktop\Закупки\"/>
    </mc:Choice>
  </mc:AlternateContent>
  <bookViews>
    <workbookView xWindow="-105" yWindow="-105" windowWidth="23250" windowHeight="12570"/>
  </bookViews>
  <sheets>
    <sheet name="Расчет НМЦК" sheetId="1" r:id="rId1"/>
    <sheet name="НМЦК-п.3.7.1" sheetId="2" r:id="rId2"/>
  </sheets>
  <definedNames>
    <definedName name="_xlnm._FilterDatabase" localSheetId="0" hidden="1">'Расчет НМЦК'!$A$9:$N$11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L11" i="1"/>
  <c r="G10" i="1" l="1"/>
  <c r="J10" i="1" s="1"/>
  <c r="J11" i="1"/>
  <c r="K11" i="1" s="1"/>
  <c r="N11" i="1" s="1"/>
  <c r="M11" i="1" l="1"/>
  <c r="L10" i="1"/>
  <c r="K10" i="1"/>
  <c r="N10" i="1" s="1"/>
  <c r="N12" i="1" l="1"/>
  <c r="M10" i="1"/>
</calcChain>
</file>

<file path=xl/sharedStrings.xml><?xml version="1.0" encoding="utf-8"?>
<sst xmlns="http://schemas.openxmlformats.org/spreadsheetml/2006/main" count="42" uniqueCount="42">
  <si>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</si>
  <si>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</si>
  <si>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</si>
  <si>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</si>
  <si>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</si>
  <si>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</si>
  <si>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</si>
  <si>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</si>
  <si>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</si>
  <si>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</si>
  <si>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</si>
  <si>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</si>
  <si>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</si>
  <si>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</si>
  <si>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</si>
  <si>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</si>
  <si>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</si>
  <si>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</si>
  <si>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</si>
  <si>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</si>
  <si>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</si>
  <si>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</si>
  <si>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</si>
  <si>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</si>
  <si>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</si>
  <si>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</si>
  <si>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</si>
  <si>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</si>
  <si>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</si>
  <si>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</si>
  <si>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</si>
  <si>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</si>
  <si>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Метод сопоставимых рыночных цен 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</si>
  <si>
    <t>___________ /Першин В.В./ (подпись/ФИО)</t>
  </si>
  <si>
    <t>Ведущий инженер по комплектации оборудования и материалов.</t>
  </si>
  <si>
    <t>ITGZ Адаптер Док-Станции SSD M2 SATA NVMe - USB 3.1 С Двойным Протоколом SATA NVMe</t>
  </si>
  <si>
    <t>Веб-камера Logitech WebCam C270 HD (960-000999)</t>
  </si>
  <si>
    <t>Поставка  Веб-камера</t>
  </si>
  <si>
    <t xml:space="preserve"> Поставка   Веб-камера</t>
  </si>
  <si>
    <t>26.30.30.190</t>
  </si>
  <si>
    <t>26.40.33.110</t>
  </si>
  <si>
    <r>
      <t xml:space="preserve">
Начальная (максимальная) цена контракта определена Заказчиком с учетом доведенных лимитов денежных средств в  сумме</t>
    </r>
    <r>
      <rPr>
        <b/>
        <u/>
        <sz val="10"/>
        <color indexed="2"/>
        <rFont val="Times New Roman"/>
        <family val="1"/>
        <charset val="204"/>
      </rPr>
      <t xml:space="preserve">  8 823,34  (восемь тысяч восемьсот двадцать три рубля 34 копейки ,в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  <family val="1"/>
        <charset val="204"/>
      </rPr>
      <t xml:space="preserve"> и исходя из лимитов бюджетных обязательств и исходя из наименьшей цены предложения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В.В Першин                                                                                                                                            02.09.2026г.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</si>
</sst>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9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System-u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" fontId="4" fillId="0" borderId="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shrinkToFit="1"/>
    </xf>
    <xf numFmtId="2" fontId="16" fillId="2" borderId="1" xfId="0" applyNumberFormat="1" applyFont="1" applyFill="1" applyBorder="1" applyAlignment="1">
      <alignment horizontal="center" vertical="center" wrapText="1"/>
    </xf>
    <xf numFmtId="4" fontId="8" fillId="3" borderId="10" xfId="0" applyNumberFormat="1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11</xdr:row>
      <xdr:rowOff>38100</xdr:rowOff>
    </xdr:from>
    <xdr:to>
      <xdr:col>12</xdr:col>
      <xdr:colOff>204892</xdr:colOff>
      <xdr:row>11</xdr:row>
      <xdr:rowOff>333375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22</xdr:row>
      <xdr:rowOff>101592</xdr:rowOff>
    </xdr:from>
    <xdr:to>
      <xdr:col>1</xdr:col>
      <xdr:colOff>1690497</xdr:colOff>
      <xdr:row>26</xdr:row>
      <xdr:rowOff>57142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Q35"/>
  <sheetViews>
    <sheetView tabSelected="1" topLeftCell="A7" zoomScale="80" zoomScaleNormal="80" workbookViewId="0">
      <selection activeCell="B15" sqref="B15:N32"/>
    </sheetView>
  </sheetViews>
  <sheetFormatPr defaultColWidth="9.140625" defaultRowHeight="12.75"/>
  <cols>
    <col min="1" max="1" width="6.42578125" style="1" customWidth="1"/>
    <col min="2" max="2" width="41.7109375" style="1" customWidth="1"/>
    <col min="3" max="3" width="27.710937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109375" style="1" customWidth="1"/>
    <col min="13" max="13" width="15.140625" style="1" customWidth="1"/>
    <col min="14" max="14" width="17" style="1" customWidth="1"/>
    <col min="15" max="16" width="9.140625" style="1"/>
    <col min="17" max="17" width="9.140625" style="33"/>
    <col min="18" max="16384" width="9.140625" style="1"/>
  </cols>
  <sheetData>
    <row r="1" spans="1:17" ht="12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>
      <c r="A3" s="6"/>
      <c r="B3" s="6"/>
      <c r="C3" s="6"/>
      <c r="D3" s="6"/>
      <c r="E3" s="6"/>
      <c r="F3" s="6"/>
      <c r="G3" s="6"/>
      <c r="H3" s="6"/>
      <c r="I3" s="77" t="s">
        <v>0</v>
      </c>
      <c r="J3" s="77"/>
      <c r="K3" s="77"/>
      <c r="L3" s="77"/>
      <c r="M3" s="77"/>
      <c r="N3" s="77"/>
      <c r="Q3" s="34"/>
    </row>
    <row r="4" spans="1:17" ht="75.75" customHeight="1">
      <c r="A4" s="68" t="s">
        <v>1</v>
      </c>
      <c r="B4" s="68"/>
      <c r="C4" s="7"/>
      <c r="D4" s="78" t="s">
        <v>37</v>
      </c>
      <c r="E4" s="79"/>
      <c r="F4" s="79"/>
      <c r="G4" s="79"/>
      <c r="H4" s="79"/>
      <c r="I4" s="8"/>
      <c r="J4" s="8"/>
      <c r="K4" s="8"/>
      <c r="L4" s="8"/>
      <c r="M4" s="8"/>
    </row>
    <row r="5" spans="1:17" ht="28.5" customHeight="1">
      <c r="A5" s="68" t="s">
        <v>2</v>
      </c>
      <c r="B5" s="68"/>
      <c r="C5" s="7"/>
      <c r="D5" s="79" t="s">
        <v>3</v>
      </c>
      <c r="E5" s="79"/>
      <c r="F5" s="79"/>
      <c r="G5" s="79"/>
      <c r="H5" s="79"/>
      <c r="I5" s="8"/>
      <c r="J5" s="8"/>
      <c r="K5" s="8"/>
      <c r="L5" s="8"/>
      <c r="M5" s="8"/>
    </row>
    <row r="6" spans="1:17" ht="19.5" customHeight="1">
      <c r="A6" s="68" t="s">
        <v>4</v>
      </c>
      <c r="B6" s="68"/>
      <c r="C6" s="9"/>
      <c r="D6" s="69"/>
      <c r="E6" s="69"/>
      <c r="F6" s="69"/>
      <c r="G6" s="69"/>
      <c r="H6" s="69"/>
      <c r="I6" s="8"/>
      <c r="J6" s="10"/>
      <c r="K6" s="8"/>
      <c r="L6" s="8"/>
      <c r="M6" s="8"/>
    </row>
    <row r="7" spans="1:17" ht="75" customHeight="1">
      <c r="A7" s="70" t="s">
        <v>5</v>
      </c>
      <c r="B7" s="60" t="s">
        <v>6</v>
      </c>
      <c r="C7" s="11"/>
      <c r="D7" s="73" t="s">
        <v>7</v>
      </c>
      <c r="E7" s="74"/>
      <c r="F7" s="74"/>
      <c r="G7" s="75"/>
      <c r="H7" s="60" t="s">
        <v>8</v>
      </c>
      <c r="I7" s="60" t="s">
        <v>9</v>
      </c>
      <c r="J7" s="62" t="s">
        <v>10</v>
      </c>
      <c r="K7" s="62"/>
      <c r="L7" s="63"/>
      <c r="M7" s="63"/>
      <c r="N7" s="12" t="s">
        <v>11</v>
      </c>
    </row>
    <row r="8" spans="1:17" ht="102.75" customHeight="1">
      <c r="A8" s="71"/>
      <c r="B8" s="72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76"/>
      <c r="I8" s="61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7" ht="51" customHeight="1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20</v>
      </c>
      <c r="H9" s="22">
        <v>7</v>
      </c>
      <c r="I9" s="39" t="s">
        <v>21</v>
      </c>
      <c r="J9" s="40" t="s">
        <v>22</v>
      </c>
      <c r="K9" s="41" t="s">
        <v>23</v>
      </c>
      <c r="L9" s="42">
        <v>10</v>
      </c>
      <c r="M9" s="43">
        <v>11</v>
      </c>
      <c r="N9" s="22" t="s">
        <v>24</v>
      </c>
    </row>
    <row r="10" spans="1:17" s="38" customFormat="1" ht="51" customHeight="1">
      <c r="A10" s="45">
        <v>1</v>
      </c>
      <c r="B10" s="57" t="s">
        <v>35</v>
      </c>
      <c r="C10" s="53" t="s">
        <v>39</v>
      </c>
      <c r="D10" s="58">
        <v>1240</v>
      </c>
      <c r="E10" s="59">
        <v>1341</v>
      </c>
      <c r="F10" s="50">
        <v>2003</v>
      </c>
      <c r="G10" s="46">
        <f t="shared" ref="G10:G11" si="0">D10+E10+F10</f>
        <v>4584</v>
      </c>
      <c r="H10" s="55">
        <v>2</v>
      </c>
      <c r="I10" s="46">
        <v>3</v>
      </c>
      <c r="J10" s="47">
        <f t="shared" ref="J10:J11" si="1">G10/I10</f>
        <v>1528</v>
      </c>
      <c r="K10" s="48">
        <f t="shared" ref="K10:K11" si="2">ROUND(J10,2)</f>
        <v>1528</v>
      </c>
      <c r="L10" s="47">
        <f t="shared" ref="L10:L11" si="3">STDEV(D10:F10)</f>
        <v>414.45</v>
      </c>
      <c r="M10" s="49">
        <f t="shared" ref="M10:M11" si="4">L10/K10</f>
        <v>0.2712</v>
      </c>
      <c r="N10" s="51">
        <f t="shared" ref="N10:N11" si="5">K10*H10</f>
        <v>3056</v>
      </c>
      <c r="Q10" s="33"/>
    </row>
    <row r="11" spans="1:17" s="38" customFormat="1" ht="31.5">
      <c r="A11" s="45">
        <v>2</v>
      </c>
      <c r="B11" s="57" t="s">
        <v>36</v>
      </c>
      <c r="C11" s="54" t="s">
        <v>40</v>
      </c>
      <c r="D11" s="58">
        <v>2230</v>
      </c>
      <c r="E11" s="59">
        <v>2850</v>
      </c>
      <c r="F11" s="50">
        <v>3571</v>
      </c>
      <c r="G11" s="51">
        <f t="shared" si="0"/>
        <v>8651</v>
      </c>
      <c r="H11" s="55">
        <v>2</v>
      </c>
      <c r="I11" s="46">
        <v>3</v>
      </c>
      <c r="J11" s="47">
        <f t="shared" si="1"/>
        <v>2883.67</v>
      </c>
      <c r="K11" s="48">
        <f t="shared" si="2"/>
        <v>2883.67</v>
      </c>
      <c r="L11" s="47">
        <f t="shared" si="3"/>
        <v>671.13</v>
      </c>
      <c r="M11" s="49">
        <f t="shared" si="4"/>
        <v>0.23269999999999999</v>
      </c>
      <c r="N11" s="51">
        <f t="shared" si="5"/>
        <v>5767.34</v>
      </c>
      <c r="Q11" s="33"/>
    </row>
    <row r="12" spans="1:17" ht="33" customHeight="1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44"/>
      <c r="L12" s="44"/>
      <c r="M12" s="44"/>
      <c r="N12" s="52">
        <f>SUM(N10:N11)</f>
        <v>8823.34</v>
      </c>
      <c r="Q12" s="35"/>
    </row>
    <row r="14" spans="1:17">
      <c r="B14" s="23"/>
      <c r="C14" s="23"/>
    </row>
    <row r="15" spans="1:17">
      <c r="B15" s="65" t="s">
        <v>41</v>
      </c>
      <c r="C15" s="65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</row>
    <row r="16" spans="1:17"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Q16" s="56"/>
    </row>
    <row r="17" spans="2:14"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</row>
    <row r="18" spans="2:14"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</row>
    <row r="19" spans="2:14"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</row>
    <row r="20" spans="2:14"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</row>
    <row r="21" spans="2:14"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</row>
    <row r="22" spans="2:14"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</row>
    <row r="23" spans="2:14"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</row>
    <row r="24" spans="2:14"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2:14"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</row>
    <row r="26" spans="2:14"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</row>
    <row r="27" spans="2:14"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</row>
    <row r="28" spans="2:14"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</row>
    <row r="29" spans="2:14"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</row>
    <row r="30" spans="2:14"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</row>
    <row r="31" spans="2:14"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</row>
    <row r="32" spans="2:14" ht="73.5" customHeight="1"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</row>
    <row r="33" spans="1:14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</row>
    <row r="35" spans="1:14">
      <c r="B35" s="24"/>
      <c r="C35" s="24"/>
    </row>
  </sheetData>
  <autoFilter ref="A9:N11"/>
  <mergeCells count="16">
    <mergeCell ref="I3:N3"/>
    <mergeCell ref="A4:B4"/>
    <mergeCell ref="D4:H4"/>
    <mergeCell ref="A5:B5"/>
    <mergeCell ref="D5:H5"/>
    <mergeCell ref="A6:B6"/>
    <mergeCell ref="D6:H6"/>
    <mergeCell ref="A7:A8"/>
    <mergeCell ref="B7:B8"/>
    <mergeCell ref="D7:G7"/>
    <mergeCell ref="H7:H8"/>
    <mergeCell ref="I7:I8"/>
    <mergeCell ref="J7:M7"/>
    <mergeCell ref="A12:J12"/>
    <mergeCell ref="B15:N32"/>
    <mergeCell ref="A33:N33"/>
  </mergeCells>
  <pageMargins left="0.19685039370078738" right="0.19685039370078738" top="0.31496062992125984" bottom="0.19685039370078738" header="0" footer="0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workbookViewId="0">
      <selection activeCell="B7" sqref="B7"/>
    </sheetView>
  </sheetViews>
  <sheetFormatPr defaultColWidth="9.140625" defaultRowHeight="15"/>
  <cols>
    <col min="1" max="1" width="36.140625" style="26" customWidth="1"/>
    <col min="2" max="2" width="49" style="27" customWidth="1"/>
    <col min="3" max="16384" width="9.140625" style="25"/>
  </cols>
  <sheetData>
    <row r="1" spans="1:2" ht="25.5" customHeight="1">
      <c r="A1" s="80" t="s">
        <v>25</v>
      </c>
      <c r="B1" s="80"/>
    </row>
    <row r="2" spans="1:2" ht="65.25" customHeight="1">
      <c r="A2" s="28"/>
      <c r="B2" s="28" t="s">
        <v>38</v>
      </c>
    </row>
    <row r="3" spans="1:2" ht="15.75">
      <c r="A3" s="81" t="s">
        <v>26</v>
      </c>
      <c r="B3" s="81"/>
    </row>
    <row r="4" spans="1:2" ht="15.75">
      <c r="A4" s="29"/>
      <c r="B4" s="29"/>
    </row>
    <row r="5" spans="1:2" ht="86.25" customHeight="1">
      <c r="A5" s="30" t="s">
        <v>27</v>
      </c>
      <c r="B5" s="30" t="s">
        <v>28</v>
      </c>
    </row>
    <row r="6" spans="1:2" ht="242.25" customHeight="1">
      <c r="A6" s="30" t="s">
        <v>29</v>
      </c>
      <c r="B6" s="30" t="s">
        <v>32</v>
      </c>
    </row>
    <row r="7" spans="1:2" ht="91.5" customHeight="1">
      <c r="A7" s="30" t="s">
        <v>30</v>
      </c>
      <c r="B7" s="31">
        <v>8823.34</v>
      </c>
    </row>
    <row r="8" spans="1:2" ht="29.25" customHeight="1">
      <c r="A8" s="82"/>
      <c r="B8" s="83"/>
    </row>
    <row r="9" spans="1:2" ht="15.75">
      <c r="A9" s="32"/>
      <c r="B9" s="32"/>
    </row>
    <row r="10" spans="1:2" ht="15.75">
      <c r="A10" s="84" t="s">
        <v>31</v>
      </c>
      <c r="B10" s="84"/>
    </row>
    <row r="11" spans="1:2" ht="15.75">
      <c r="A11" s="32"/>
      <c r="B11" s="32"/>
    </row>
    <row r="12" spans="1:2" ht="78.75">
      <c r="A12" s="36" t="s">
        <v>34</v>
      </c>
      <c r="B12" s="37" t="s">
        <v>33</v>
      </c>
    </row>
    <row r="13" spans="1:2" ht="15.75">
      <c r="A13" s="32"/>
      <c r="B13" s="32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НМЦК-п.3.7.1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Nik</cp:lastModifiedBy>
  <cp:revision>4</cp:revision>
  <dcterms:created xsi:type="dcterms:W3CDTF">2011-08-15T06:57:36Z</dcterms:created>
  <dcterms:modified xsi:type="dcterms:W3CDTF">2026-09-02T11:05:22Z</dcterms:modified>
</cp:coreProperties>
</file>