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BEBF8253-0FEB-43CD-821E-8B9F134CDECF}" xr6:coauthVersionLast="47" xr6:coauthVersionMax="47" xr10:uidLastSave="{00000000-0000-0000-0000-000000000000}"/>
  <bookViews>
    <workbookView xWindow="5160" yWindow="1440" windowWidth="2373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4" l="1"/>
  <c r="K3" i="4" s="1"/>
  <c r="P3" i="4" s="1"/>
  <c r="C11" i="4" s="1"/>
  <c r="L3" i="4"/>
  <c r="M3" i="4"/>
  <c r="E11" i="4" l="1"/>
  <c r="N3" i="4"/>
  <c r="O3" i="4" s="1"/>
  <c r="S3" i="4"/>
  <c r="T3" i="4"/>
  <c r="U3" i="4"/>
</calcChain>
</file>

<file path=xl/sharedStrings.xml><?xml version="1.0" encoding="utf-8"?>
<sst xmlns="http://schemas.openxmlformats.org/spreadsheetml/2006/main" count="132" uniqueCount="73">
  <si>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</si>
  <si>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</si>
  <si>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</si>
  <si>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</si>
  <si>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</si>
  <si>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</si>
  <si>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</si>
  <si>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</si>
  <si>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</si>
  <si>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</si>
  <si>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</si>
  <si>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</si>
  <si>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</si>
  <si>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</si>
  <si>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</si>
  <si>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</si>
  <si>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</si>
  <si>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</si>
  <si>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</si>
  <si>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</si>
  <si>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</si>
  <si>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</si>
  <si>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</si>
  <si>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</si>
  <si>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</si>
  <si>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</si>
  <si>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</si>
  <si>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</si>
  <si>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</si>
  <si>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</si>
  <si>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</si>
  <si>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</si>
  <si>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</si>
  <si>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</si>
  <si>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</si>
  <si>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</si>
  <si>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</si>
  <si>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</si>
  <si>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</si>
  <si>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</si>
  <si>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</si>
  <si>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</si>
  <si>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</si>
  <si>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</si>
  <si>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</si>
  <si>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</si>
  <si>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</si>
  <si>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</si>
  <si>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</si>
  <si>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</si>
  <si>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</si>
  <si>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</si>
  <si>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</si>
  <si>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</si>
  <si>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</si>
  <si>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</si>
  <si>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</si>
  <si>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</si>
  <si>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</si>
  <si>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</si>
  <si>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</si>
  <si>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</si>
  <si>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</si>
  <si>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</si>
  <si>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</si>
  <si>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</si>
  <si>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</si>
  <si>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</si>
  <si>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</si>
  <si>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</si>
  <si>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</si>
  <si>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</si>
  <si>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Патч-панель PL-24-Cat.6a-SH-Dual Cabeus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</si>
</sst>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zoomScale="80" zoomScaleNormal="80" workbookViewId="0">
      <selection activeCell="K6" sqref="K6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69" t="s">
        <v>0</v>
      </c>
      <c r="B1" s="69" t="s">
        <v>1</v>
      </c>
      <c r="C1" s="71" t="s">
        <v>2</v>
      </c>
      <c r="D1" s="72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67" t="s">
        <v>13</v>
      </c>
      <c r="K1" s="67" t="s">
        <v>13</v>
      </c>
      <c r="L1" s="69" t="s">
        <v>10</v>
      </c>
      <c r="M1" s="69" t="s">
        <v>11</v>
      </c>
      <c r="N1" s="69" t="s">
        <v>12</v>
      </c>
      <c r="O1" s="69" t="s">
        <v>9</v>
      </c>
      <c r="P1" s="67" t="s">
        <v>16</v>
      </c>
    </row>
    <row r="2" spans="1:21" s="3" customFormat="1" ht="25.5" customHeight="1" x14ac:dyDescent="0.25">
      <c r="A2" s="70"/>
      <c r="B2" s="70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68"/>
      <c r="K2" s="68"/>
      <c r="L2" s="70"/>
      <c r="M2" s="70"/>
      <c r="N2" s="70"/>
      <c r="O2" s="70"/>
      <c r="P2" s="68"/>
    </row>
    <row r="3" spans="1:21" s="3" customFormat="1" ht="50.25" customHeight="1" x14ac:dyDescent="0.25">
      <c r="A3" s="11">
        <v>1</v>
      </c>
      <c r="B3" s="11" t="s">
        <v>72</v>
      </c>
      <c r="C3" s="11" t="s">
        <v>18</v>
      </c>
      <c r="D3" s="64">
        <v>16</v>
      </c>
      <c r="E3" s="10">
        <v>10000</v>
      </c>
      <c r="F3" s="10">
        <v>11110</v>
      </c>
      <c r="G3" s="10">
        <v>10870</v>
      </c>
      <c r="H3" s="17"/>
      <c r="I3" s="17"/>
      <c r="J3" s="12">
        <f>AVERAGE(E3,F3,G3,H3,I3)</f>
        <v>10660</v>
      </c>
      <c r="K3" s="65">
        <f>ROUND(J3,2)</f>
        <v>10660</v>
      </c>
      <c r="L3" s="18">
        <f>COUNT(E3:I3)</f>
        <v>3</v>
      </c>
      <c r="M3" s="6">
        <f>STDEV(E3,F3,G3,H3,I3)</f>
        <v>584.03767001795359</v>
      </c>
      <c r="N3" s="6">
        <f>M3/J3*100</f>
        <v>5.478777392288495</v>
      </c>
      <c r="O3" s="17" t="str">
        <f>IF(N3&lt;33,"ОДНОРОДНЫЕ","НЕОДНОРОДНЫЕ")</f>
        <v>ОДНОРОДНЫЕ</v>
      </c>
      <c r="P3" s="17">
        <f>K3*D3</f>
        <v>170560</v>
      </c>
      <c r="S3" s="3">
        <f>D3*E3</f>
        <v>160000</v>
      </c>
      <c r="T3" s="3">
        <f>D3*F3</f>
        <v>177760</v>
      </c>
      <c r="U3" s="3">
        <f>D3*G3</f>
        <v>173920</v>
      </c>
    </row>
    <row r="11" spans="1:21" ht="31.5" customHeight="1" x14ac:dyDescent="0.25">
      <c r="A11" s="66" t="s">
        <v>15</v>
      </c>
      <c r="B11" s="66"/>
      <c r="C11" s="73">
        <f>SUM(P3:P3)</f>
        <v>170560</v>
      </c>
      <c r="D11" s="73"/>
      <c r="E11" s="73" t="str">
        <f>SUBSTITUTE(PROPER(INDEX(n_4,MID(TEXT(C11,n0),1,1)+1)&amp;INDEX(n0x,MID(TEXT(C11,n0),2,1)+1,MID(TEXT(C11,n0),3,1)+1)&amp;IF(-MID(TEXT(C11,n0),1,3),"миллиард"&amp;VLOOKUP(MID(TEXT(C11,n0),3,1)*AND(MID(TEXT(C11,n0),2,1)-1),мил,2),"")&amp;INDEX(n_4,MID(TEXT(C11,n0),4,1)+1)&amp;INDEX(n0x,MID(TEXT(C11,n0),5,1)+1,MID(TEXT(C11,n0),6,1)+1)&amp;IF(-MID(TEXT(C11,n0),4,3),"миллион"&amp;VLOOKUP(MID(TEXT(C11,n0),6,1)*AND(MID(TEXT(C11,n0),5,1)-1),мил,2),"")&amp;INDEX(n_4,MID(TEXT(C11,n0),7,1)+1)&amp;INDEX(n1x,MID(TEXT(C11,n0),8,1)+1,MID(TEXT(C11,n0),9,1)+1)&amp;IF(-MID(TEXT(C11,n0),7,3),VLOOKUP(MID(TEXT(C11,n0),9,1)*AND(MID(TEXT(C11,n0),8,1)-1),тыс,2),"")&amp;INDEX(n_4,MID(TEXT(C11,n0),10,1)+1)&amp;INDEX(n0x,MID(TEXT(C11,n0),11,1)+1,MID(TEXT(C11,n0),12,1)+1)),"z"," ")&amp;IF(TRUNC(TEXT(C11,n0)),"","Ноль ")&amp;"рубл"&amp;VLOOKUP(MOD(MAX(MOD(MID(TEXT(C11,n0),11,2)-11,100),9),10),{0,"ь ";1,"я ";4,"ей "},2)&amp;RIGHT(TEXT(C11,n0),2)&amp;" копе"&amp;VLOOKUP(MOD(MAX(MOD(RIGHT(TEXT(C11,n0),2)-11,100),9),10),{0,"йка";1,"йки";4,"ек"},2)</f>
        <v>Сто семьдесят тысяч пятьсот шестьдесят рублей 00 копеек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"/>
      <c r="R11" s="13"/>
      <c r="S11" s="13"/>
      <c r="T11" s="13"/>
    </row>
  </sheetData>
  <mergeCells count="13">
    <mergeCell ref="A11:B11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1:D11"/>
    <mergeCell ref="E11:P11"/>
  </mergeCells>
  <conditionalFormatting sqref="O3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1"/>
    <col min="2" max="2" width="24.85546875" style="51" customWidth="1"/>
    <col min="3" max="9" width="9.140625" style="51"/>
    <col min="10" max="10" width="22.28515625" style="51" customWidth="1"/>
    <col min="11" max="17" width="9.140625" style="51"/>
    <col min="18" max="18" width="20.85546875" style="51" customWidth="1"/>
    <col min="19" max="16384" width="9.140625" style="51"/>
  </cols>
  <sheetData>
    <row r="1" spans="1:23" ht="43.5" thickBot="1" x14ac:dyDescent="0.25">
      <c r="A1" s="19" t="s">
        <v>19</v>
      </c>
      <c r="B1" s="20" t="s">
        <v>20</v>
      </c>
      <c r="C1" s="21" t="s">
        <v>21</v>
      </c>
      <c r="D1" s="22" t="s">
        <v>22</v>
      </c>
      <c r="E1" s="23" t="s">
        <v>23</v>
      </c>
      <c r="F1" s="23" t="s">
        <v>24</v>
      </c>
      <c r="G1" s="19" t="s">
        <v>25</v>
      </c>
      <c r="J1" s="35" t="s">
        <v>26</v>
      </c>
      <c r="K1" s="36" t="s">
        <v>27</v>
      </c>
      <c r="L1" s="37" t="s">
        <v>28</v>
      </c>
      <c r="M1" s="38" t="s">
        <v>29</v>
      </c>
      <c r="N1" s="39" t="s">
        <v>30</v>
      </c>
      <c r="Q1" s="52" t="s">
        <v>31</v>
      </c>
      <c r="R1" s="53" t="s">
        <v>32</v>
      </c>
      <c r="S1" s="54" t="s">
        <v>27</v>
      </c>
      <c r="T1" s="52" t="s">
        <v>33</v>
      </c>
      <c r="U1" s="55" t="s">
        <v>34</v>
      </c>
      <c r="V1" s="55" t="s">
        <v>35</v>
      </c>
      <c r="W1" s="56" t="s">
        <v>36</v>
      </c>
    </row>
    <row r="2" spans="1:23" ht="34.5" thickBot="1" x14ac:dyDescent="0.25">
      <c r="A2" s="24">
        <v>1</v>
      </c>
      <c r="B2" s="25" t="s">
        <v>37</v>
      </c>
      <c r="C2" s="26" t="s">
        <v>18</v>
      </c>
      <c r="D2" s="27">
        <v>10</v>
      </c>
      <c r="E2" s="28">
        <v>604</v>
      </c>
      <c r="F2" s="28">
        <v>6040</v>
      </c>
      <c r="G2" s="23" t="s">
        <v>38</v>
      </c>
      <c r="J2" s="39" t="s">
        <v>39</v>
      </c>
      <c r="K2" s="40">
        <v>10</v>
      </c>
      <c r="L2" s="41" t="s">
        <v>40</v>
      </c>
      <c r="M2" s="42">
        <v>725</v>
      </c>
      <c r="N2" s="42">
        <v>7250</v>
      </c>
      <c r="Q2" s="57">
        <v>1</v>
      </c>
      <c r="R2" s="58" t="s">
        <v>37</v>
      </c>
      <c r="S2" s="57">
        <v>10</v>
      </c>
      <c r="T2" s="59" t="s">
        <v>41</v>
      </c>
      <c r="U2" s="60">
        <v>646</v>
      </c>
      <c r="V2" s="60">
        <v>6460</v>
      </c>
      <c r="W2" s="61" t="s">
        <v>38</v>
      </c>
    </row>
    <row r="3" spans="1:23" ht="34.5" thickBot="1" x14ac:dyDescent="0.25">
      <c r="A3" s="24">
        <v>2</v>
      </c>
      <c r="B3" s="25" t="s">
        <v>42</v>
      </c>
      <c r="C3" s="26" t="s">
        <v>18</v>
      </c>
      <c r="D3" s="27">
        <v>10</v>
      </c>
      <c r="E3" s="28">
        <v>715</v>
      </c>
      <c r="F3" s="28">
        <v>7150</v>
      </c>
      <c r="G3" s="23" t="s">
        <v>38</v>
      </c>
      <c r="J3" s="39" t="s">
        <v>43</v>
      </c>
      <c r="K3" s="40">
        <v>10</v>
      </c>
      <c r="L3" s="41" t="s">
        <v>40</v>
      </c>
      <c r="M3" s="42">
        <v>858</v>
      </c>
      <c r="N3" s="42">
        <v>8580</v>
      </c>
      <c r="Q3" s="57">
        <v>2</v>
      </c>
      <c r="R3" s="58" t="s">
        <v>42</v>
      </c>
      <c r="S3" s="57">
        <v>10</v>
      </c>
      <c r="T3" s="59" t="s">
        <v>40</v>
      </c>
      <c r="U3" s="60">
        <v>765</v>
      </c>
      <c r="V3" s="60">
        <v>7650</v>
      </c>
      <c r="W3" s="61" t="s">
        <v>38</v>
      </c>
    </row>
    <row r="4" spans="1:23" ht="34.5" thickBot="1" x14ac:dyDescent="0.25">
      <c r="A4" s="24">
        <v>3</v>
      </c>
      <c r="B4" s="25" t="s">
        <v>44</v>
      </c>
      <c r="C4" s="26" t="s">
        <v>18</v>
      </c>
      <c r="D4" s="27">
        <v>10</v>
      </c>
      <c r="E4" s="28">
        <v>798</v>
      </c>
      <c r="F4" s="28">
        <v>7980</v>
      </c>
      <c r="G4" s="23" t="s">
        <v>38</v>
      </c>
      <c r="J4" s="39" t="s">
        <v>45</v>
      </c>
      <c r="K4" s="40">
        <v>10</v>
      </c>
      <c r="L4" s="41" t="s">
        <v>40</v>
      </c>
      <c r="M4" s="42">
        <v>958</v>
      </c>
      <c r="N4" s="42">
        <v>9580</v>
      </c>
      <c r="Q4" s="57">
        <v>3</v>
      </c>
      <c r="R4" s="58" t="s">
        <v>44</v>
      </c>
      <c r="S4" s="57">
        <v>10</v>
      </c>
      <c r="T4" s="59" t="s">
        <v>40</v>
      </c>
      <c r="U4" s="60">
        <v>854</v>
      </c>
      <c r="V4" s="60">
        <v>8540</v>
      </c>
      <c r="W4" s="61" t="s">
        <v>46</v>
      </c>
    </row>
    <row r="5" spans="1:23" ht="34.5" thickBot="1" x14ac:dyDescent="0.25">
      <c r="A5" s="24">
        <v>4</v>
      </c>
      <c r="B5" s="25" t="s">
        <v>47</v>
      </c>
      <c r="C5" s="26" t="s">
        <v>18</v>
      </c>
      <c r="D5" s="27">
        <v>30</v>
      </c>
      <c r="E5" s="28">
        <v>674</v>
      </c>
      <c r="F5" s="28">
        <v>20220</v>
      </c>
      <c r="G5" s="23" t="s">
        <v>38</v>
      </c>
      <c r="J5" s="39" t="s">
        <v>48</v>
      </c>
      <c r="K5" s="40">
        <v>30</v>
      </c>
      <c r="L5" s="41" t="s">
        <v>40</v>
      </c>
      <c r="M5" s="42">
        <v>809</v>
      </c>
      <c r="N5" s="42">
        <v>24270</v>
      </c>
      <c r="Q5" s="57">
        <v>4</v>
      </c>
      <c r="R5" s="58" t="s">
        <v>47</v>
      </c>
      <c r="S5" s="57">
        <v>30</v>
      </c>
      <c r="T5" s="59" t="s">
        <v>40</v>
      </c>
      <c r="U5" s="60">
        <v>721</v>
      </c>
      <c r="V5" s="62">
        <v>21630</v>
      </c>
      <c r="W5" s="61" t="s">
        <v>38</v>
      </c>
    </row>
    <row r="6" spans="1:23" ht="12" thickBot="1" x14ac:dyDescent="0.25">
      <c r="A6" s="24">
        <v>5</v>
      </c>
      <c r="B6" s="29" t="s">
        <v>49</v>
      </c>
      <c r="C6" s="26" t="s">
        <v>18</v>
      </c>
      <c r="D6" s="27">
        <v>2</v>
      </c>
      <c r="E6" s="28">
        <v>8353</v>
      </c>
      <c r="F6" s="28">
        <v>16706</v>
      </c>
      <c r="G6" s="26" t="s">
        <v>50</v>
      </c>
      <c r="J6" s="43" t="s">
        <v>51</v>
      </c>
      <c r="K6" s="40">
        <v>2</v>
      </c>
      <c r="L6" s="41" t="s">
        <v>40</v>
      </c>
      <c r="M6" s="42">
        <v>10024</v>
      </c>
      <c r="N6" s="42">
        <v>20048</v>
      </c>
      <c r="Q6" s="57">
        <v>5</v>
      </c>
      <c r="R6" s="59" t="s">
        <v>49</v>
      </c>
      <c r="S6" s="57">
        <v>2</v>
      </c>
      <c r="T6" s="59" t="s">
        <v>40</v>
      </c>
      <c r="U6" s="60">
        <v>8938</v>
      </c>
      <c r="V6" s="62">
        <v>17876</v>
      </c>
      <c r="W6" s="61" t="s">
        <v>50</v>
      </c>
    </row>
    <row r="7" spans="1:23" ht="34.5" thickBot="1" x14ac:dyDescent="0.25">
      <c r="A7" s="24">
        <v>6</v>
      </c>
      <c r="B7" s="30" t="s">
        <v>52</v>
      </c>
      <c r="C7" s="26" t="s">
        <v>18</v>
      </c>
      <c r="D7" s="27">
        <v>10</v>
      </c>
      <c r="E7" s="28">
        <v>1126</v>
      </c>
      <c r="F7" s="28">
        <v>11260</v>
      </c>
      <c r="G7" s="23" t="s">
        <v>38</v>
      </c>
      <c r="J7" s="39" t="s">
        <v>53</v>
      </c>
      <c r="K7" s="40">
        <v>10</v>
      </c>
      <c r="L7" s="41" t="s">
        <v>40</v>
      </c>
      <c r="M7" s="42">
        <v>1351</v>
      </c>
      <c r="N7" s="42">
        <v>13510</v>
      </c>
      <c r="Q7" s="57">
        <v>6</v>
      </c>
      <c r="R7" s="58" t="s">
        <v>52</v>
      </c>
      <c r="S7" s="57">
        <v>10</v>
      </c>
      <c r="T7" s="59" t="s">
        <v>40</v>
      </c>
      <c r="U7" s="60">
        <v>1205</v>
      </c>
      <c r="V7" s="62">
        <v>12050</v>
      </c>
      <c r="W7" s="61" t="s">
        <v>38</v>
      </c>
    </row>
    <row r="8" spans="1:23" ht="34.5" thickBot="1" x14ac:dyDescent="0.25">
      <c r="A8" s="24">
        <v>7</v>
      </c>
      <c r="B8" s="25" t="s">
        <v>54</v>
      </c>
      <c r="C8" s="26" t="s">
        <v>18</v>
      </c>
      <c r="D8" s="27">
        <v>12</v>
      </c>
      <c r="E8" s="28">
        <v>886</v>
      </c>
      <c r="F8" s="28">
        <v>10632</v>
      </c>
      <c r="G8" s="23" t="s">
        <v>38</v>
      </c>
      <c r="J8" s="39" t="s">
        <v>55</v>
      </c>
      <c r="K8" s="40">
        <v>12</v>
      </c>
      <c r="L8" s="41" t="s">
        <v>40</v>
      </c>
      <c r="M8" s="42">
        <v>1063</v>
      </c>
      <c r="N8" s="42">
        <v>12756</v>
      </c>
      <c r="Q8" s="57">
        <v>7</v>
      </c>
      <c r="R8" s="58" t="s">
        <v>56</v>
      </c>
      <c r="S8" s="57">
        <v>12</v>
      </c>
      <c r="T8" s="59" t="s">
        <v>40</v>
      </c>
      <c r="U8" s="60">
        <v>948</v>
      </c>
      <c r="V8" s="62">
        <v>11376</v>
      </c>
      <c r="W8" s="61" t="s">
        <v>46</v>
      </c>
    </row>
    <row r="9" spans="1:23" ht="23.25" thickBot="1" x14ac:dyDescent="0.25">
      <c r="A9" s="31">
        <v>8</v>
      </c>
      <c r="B9" s="29" t="s">
        <v>57</v>
      </c>
      <c r="C9" s="26" t="s">
        <v>18</v>
      </c>
      <c r="D9" s="27">
        <v>10</v>
      </c>
      <c r="E9" s="28">
        <v>536</v>
      </c>
      <c r="F9" s="28">
        <v>5360</v>
      </c>
      <c r="G9" s="32" t="s">
        <v>58</v>
      </c>
      <c r="J9" s="44" t="s">
        <v>59</v>
      </c>
      <c r="K9" s="40">
        <v>10</v>
      </c>
      <c r="L9" s="41" t="s">
        <v>40</v>
      </c>
      <c r="M9" s="42">
        <v>643</v>
      </c>
      <c r="N9" s="42">
        <v>6430</v>
      </c>
      <c r="Q9" s="57">
        <v>8</v>
      </c>
      <c r="R9" s="59" t="s">
        <v>60</v>
      </c>
      <c r="S9" s="57">
        <v>10</v>
      </c>
      <c r="T9" s="59" t="s">
        <v>40</v>
      </c>
      <c r="U9" s="60">
        <v>574</v>
      </c>
      <c r="V9" s="60">
        <v>5740</v>
      </c>
      <c r="W9" s="59" t="s">
        <v>61</v>
      </c>
    </row>
    <row r="10" spans="1:23" ht="23.25" thickBot="1" x14ac:dyDescent="0.25">
      <c r="A10" s="24">
        <v>9</v>
      </c>
      <c r="B10" s="25" t="s">
        <v>62</v>
      </c>
      <c r="C10" s="26" t="s">
        <v>18</v>
      </c>
      <c r="D10" s="27">
        <v>1</v>
      </c>
      <c r="E10" s="28">
        <v>9540</v>
      </c>
      <c r="F10" s="28">
        <v>9540</v>
      </c>
      <c r="G10" s="23" t="s">
        <v>63</v>
      </c>
      <c r="J10" s="39" t="s">
        <v>64</v>
      </c>
      <c r="K10" s="40">
        <v>1</v>
      </c>
      <c r="L10" s="41" t="s">
        <v>40</v>
      </c>
      <c r="M10" s="42">
        <v>11448</v>
      </c>
      <c r="N10" s="42">
        <v>11448</v>
      </c>
      <c r="Q10" s="57">
        <v>9</v>
      </c>
      <c r="R10" s="58" t="s">
        <v>65</v>
      </c>
      <c r="S10" s="57">
        <v>1</v>
      </c>
      <c r="T10" s="59" t="s">
        <v>40</v>
      </c>
      <c r="U10" s="62">
        <v>10208</v>
      </c>
      <c r="V10" s="62">
        <v>10208</v>
      </c>
      <c r="W10" s="59" t="s">
        <v>63</v>
      </c>
    </row>
    <row r="11" spans="1:23" ht="12" thickBot="1" x14ac:dyDescent="0.25">
      <c r="A11" s="33">
        <v>10</v>
      </c>
      <c r="B11" s="21" t="s">
        <v>66</v>
      </c>
      <c r="C11" s="26" t="s">
        <v>18</v>
      </c>
      <c r="D11" s="27">
        <v>3</v>
      </c>
      <c r="E11" s="28">
        <v>1701</v>
      </c>
      <c r="F11" s="28">
        <v>5103</v>
      </c>
      <c r="G11" s="23" t="s">
        <v>63</v>
      </c>
      <c r="J11" s="45" t="s">
        <v>67</v>
      </c>
      <c r="K11" s="46">
        <v>3</v>
      </c>
      <c r="L11" s="47" t="s">
        <v>40</v>
      </c>
      <c r="M11" s="48">
        <v>2041</v>
      </c>
      <c r="N11" s="49">
        <v>6123</v>
      </c>
      <c r="Q11" s="57">
        <v>10</v>
      </c>
      <c r="R11" s="59" t="s">
        <v>68</v>
      </c>
      <c r="S11" s="57">
        <v>3</v>
      </c>
      <c r="T11" s="59" t="s">
        <v>40</v>
      </c>
      <c r="U11" s="60">
        <v>1820</v>
      </c>
      <c r="V11" s="60">
        <v>5460</v>
      </c>
      <c r="W11" s="59" t="s">
        <v>63</v>
      </c>
    </row>
    <row r="12" spans="1:23" ht="45.75" thickBot="1" x14ac:dyDescent="0.25">
      <c r="A12" s="34">
        <v>11</v>
      </c>
      <c r="B12" s="25" t="s">
        <v>69</v>
      </c>
      <c r="C12" s="26" t="s">
        <v>18</v>
      </c>
      <c r="D12" s="27">
        <v>1</v>
      </c>
      <c r="E12" s="28">
        <v>5485</v>
      </c>
      <c r="F12" s="28">
        <v>5485</v>
      </c>
      <c r="G12" s="23" t="s">
        <v>63</v>
      </c>
      <c r="J12" s="50" t="s">
        <v>70</v>
      </c>
      <c r="K12" s="40">
        <v>1</v>
      </c>
      <c r="L12" s="41" t="s">
        <v>40</v>
      </c>
      <c r="M12" s="42">
        <v>6582</v>
      </c>
      <c r="N12" s="42">
        <v>6582</v>
      </c>
      <c r="Q12" s="57">
        <v>11</v>
      </c>
      <c r="R12" s="63" t="s">
        <v>71</v>
      </c>
      <c r="S12" s="57">
        <v>1</v>
      </c>
      <c r="T12" s="59" t="s">
        <v>40</v>
      </c>
      <c r="U12" s="60">
        <v>5869</v>
      </c>
      <c r="V12" s="60">
        <v>5869</v>
      </c>
      <c r="W12" s="5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2026-08-14T03:33:17Z</dcterms:modified>
</cp:coreProperties>
</file>