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Лист1!$A$2:$O$15</definedName>
  </definedNames>
  <calcPr calcId="145621"/>
</workbook>
</file>

<file path=xl/calcChain.xml><?xml version="1.0" encoding="utf-8"?>
<calcChain xmlns="http://schemas.openxmlformats.org/spreadsheetml/2006/main">
  <c r="I8" i="1" l="1"/>
  <c r="M8" i="1" s="1"/>
  <c r="N8" i="1" l="1"/>
  <c r="O8" i="1" s="1"/>
  <c r="J8" i="1"/>
  <c r="K8" i="1" s="1"/>
</calcChain>
</file>

<file path=xl/sharedStrings.xml><?xml version="1.0" encoding="utf-8"?>
<sst xmlns="http://schemas.openxmlformats.org/spreadsheetml/2006/main" count="36" uniqueCount="35">
  <si>
    <t>Обоснование начальной (максимальной) цены контракта</t>
  </si>
  <si>
    <t>Однородность совокупности значений выявленных цен, используемых в расчете Н(М)ЦК, ЦКЕП</t>
  </si>
  <si>
    <t>Среднее квадратичное отклонение</t>
  </si>
  <si>
    <t>Процент корректировки цены Товара*</t>
  </si>
  <si>
    <t>Ед. изм.</t>
  </si>
  <si>
    <t>-</t>
  </si>
  <si>
    <t xml:space="preserve">Средняя арифметическая цена за единицу     
</t>
  </si>
  <si>
    <t xml:space="preserve">&lt;ц&gt; </t>
  </si>
  <si>
    <t>&lt;Н(М)ЦК&gt;</t>
  </si>
  <si>
    <t xml:space="preserve">Кол-во
</t>
  </si>
  <si>
    <t>&lt;V&gt;</t>
  </si>
  <si>
    <t xml:space="preserve">Цена за единицу изм. с округле-нием (вниз) до сотых долей после запятой (руб./литр)
</t>
  </si>
  <si>
    <t>Расчет начальной (максимальной) цены контракта с учетом корректировки</t>
  </si>
  <si>
    <t>№ п.п.</t>
  </si>
  <si>
    <t xml:space="preserve">Источник №1 Коммерческое предложение
</t>
  </si>
  <si>
    <t>Источник №2 Коммерческое предложение</t>
  </si>
  <si>
    <t>Источник №3 Коммерческое предложение</t>
  </si>
  <si>
    <t>Наименование товара (услуги)</t>
  </si>
  <si>
    <r>
      <t xml:space="preserve">Коэффициент вариации цен в (%)           </t>
    </r>
    <r>
      <rPr>
        <i/>
        <sz val="12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</si>
  <si>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t>&lt;ц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&gt;</t>
    </r>
  </si>
  <si>
    <r>
      <t>&lt;ц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&gt;</t>
    </r>
  </si>
  <si>
    <r>
      <t>&lt;ц</t>
    </r>
    <r>
      <rPr>
        <vertAlign val="sub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&gt;</t>
    </r>
  </si>
  <si>
    <r>
      <t>&lt;ц</t>
    </r>
    <r>
      <rPr>
        <vertAlign val="subscript"/>
        <sz val="12"/>
        <color indexed="8"/>
        <rFont val="Times New Roman"/>
        <family val="1"/>
        <charset val="204"/>
      </rPr>
      <t>ср</t>
    </r>
    <r>
      <rPr>
        <sz val="12"/>
        <color indexed="8"/>
        <rFont val="Times New Roman"/>
        <family val="1"/>
        <charset val="204"/>
      </rPr>
      <t xml:space="preserve">&gt; </t>
    </r>
  </si>
  <si>
    <t xml:space="preserve">Средняя арифметическая цена за единицу с учетом  корректировки </t>
  </si>
  <si>
    <t>Источник информации о цене (руб./мес)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</si>
  <si>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</si>
  <si>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</si>
  <si>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Шт</t>
  </si>
  <si>
    <t xml:space="preserve">                                          Начальная максимальная цена контракта с учетом округления до руб.</t>
  </si>
  <si>
    <t>ОКПД 2/КТРУ</t>
  </si>
  <si>
    <t>17.23.12.110</t>
  </si>
  <si>
    <t xml:space="preserve">Конверты почтовые немаркированные, формат С5
</t>
  </si>
  <si>
    <r>
      <t>На основании проведенного анализа рынка и расчетов, согласно доведенных лимитов бюджетных обязательств</t>
    </r>
    <r>
      <rPr>
        <b/>
        <sz val="12"/>
        <rFont val="Times New Roman"/>
        <family val="1"/>
        <charset val="204"/>
      </rPr>
      <t xml:space="preserve"> 
ИТОГО НМЦК - 10 440,00 руб. </t>
    </r>
    <r>
      <rPr>
        <b/>
        <sz val="12"/>
        <color indexed="8"/>
        <rFont val="Times New Roman"/>
        <family val="1"/>
        <charset val="204"/>
      </rPr>
      <t xml:space="preserve">
*Снижение НМЦК до объёмов выделенных лимитов бюджетных ассигнований произведено в соответствии с п. 2 ст. 72 Бюджетного кодекса</t>
    </r>
  </si>
  <si>
    <t>Дата подготовки обоснования НМЦК 15.06.2026 г.</t>
  </si>
  <si>
    <t>Наименование объекта закупки: Конверты почтовые немаркированные
Формат конверта: С5.
Формат клапана: прямой.
Способ заклеивания: полоса STRIP - отрывающаяся клеевая лента, клапан сверху
Формат вложения без сложения: А5
Окно: нет
Внутренняя запечатка: нет
Цвет: белый или других светлых однотонных цветов, без рисунка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</si>
</sst>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#,##0.00000"/>
    <numFmt numFmtId="167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65">
    <xf numFmtId="0" fontId="0" fillId="0" borderId="0" xfId="0"/>
    <xf numFmtId="0" fontId="5" fillId="2" borderId="0" xfId="1" applyFont="1" applyFill="1"/>
    <xf numFmtId="0" fontId="5" fillId="0" borderId="0" xfId="1" applyFont="1"/>
    <xf numFmtId="0" fontId="5" fillId="3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166" fontId="5" fillId="2" borderId="3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167" fontId="9" fillId="2" borderId="9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4" fontId="9" fillId="2" borderId="4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/>
    <xf numFmtId="0" fontId="4" fillId="2" borderId="0" xfId="1" applyFont="1" applyFill="1" applyBorder="1" applyAlignment="1">
      <alignment vertical="center"/>
    </xf>
    <xf numFmtId="0" fontId="5" fillId="2" borderId="0" xfId="1" applyFont="1" applyFill="1" applyAlignment="1"/>
    <xf numFmtId="0" fontId="5" fillId="2" borderId="3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0" fontId="8" fillId="0" borderId="0" xfId="3" applyFont="1" applyAlignment="1"/>
    <xf numFmtId="0" fontId="5" fillId="2" borderId="1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2" fontId="5" fillId="2" borderId="20" xfId="1" applyNumberFormat="1" applyFont="1" applyFill="1" applyBorder="1" applyAlignment="1">
      <alignment horizontal="center" vertical="top" wrapText="1"/>
    </xf>
    <xf numFmtId="2" fontId="5" fillId="2" borderId="21" xfId="1" applyNumberFormat="1" applyFont="1" applyFill="1" applyBorder="1" applyAlignment="1">
      <alignment horizontal="center" vertical="top" wrapText="1"/>
    </xf>
    <xf numFmtId="2" fontId="5" fillId="2" borderId="22" xfId="1" applyNumberFormat="1" applyFont="1" applyFill="1" applyBorder="1" applyAlignment="1">
      <alignment horizontal="center" vertical="top" wrapText="1"/>
    </xf>
    <xf numFmtId="0" fontId="5" fillId="2" borderId="20" xfId="1" applyFont="1" applyFill="1" applyBorder="1" applyAlignment="1">
      <alignment horizontal="center" vertical="top" wrapText="1"/>
    </xf>
    <xf numFmtId="0" fontId="5" fillId="2" borderId="21" xfId="1" applyFont="1" applyFill="1" applyBorder="1" applyAlignment="1">
      <alignment horizontal="center" vertical="top" wrapText="1"/>
    </xf>
    <xf numFmtId="0" fontId="5" fillId="2" borderId="22" xfId="1" applyFont="1" applyFill="1" applyBorder="1" applyAlignment="1">
      <alignment horizontal="center" vertical="top" wrapText="1"/>
    </xf>
    <xf numFmtId="0" fontId="8" fillId="0" borderId="0" xfId="3" applyFont="1" applyAlignment="1"/>
    <xf numFmtId="0" fontId="4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center" wrapText="1"/>
    </xf>
    <xf numFmtId="0" fontId="5" fillId="2" borderId="0" xfId="1" applyFont="1" applyFill="1" applyBorder="1"/>
    <xf numFmtId="4" fontId="11" fillId="2" borderId="0" xfId="1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vertical="center"/>
    </xf>
    <xf numFmtId="0" fontId="12" fillId="2" borderId="0" xfId="2" applyFont="1" applyFill="1" applyAlignment="1">
      <alignment horizontal="left" wrapText="1"/>
    </xf>
    <xf numFmtId="0" fontId="8" fillId="0" borderId="0" xfId="3" applyFont="1" applyAlignment="1">
      <alignment horizontal="left" wrapText="1"/>
    </xf>
    <xf numFmtId="0" fontId="13" fillId="0" borderId="0" xfId="3" applyFont="1"/>
    <xf numFmtId="0" fontId="8" fillId="0" borderId="0" xfId="3" applyFont="1"/>
    <xf numFmtId="0" fontId="5" fillId="2" borderId="0" xfId="1" applyFont="1" applyFill="1" applyAlignment="1">
      <alignment horizontal="center"/>
    </xf>
    <xf numFmtId="0" fontId="14" fillId="2" borderId="0" xfId="2" applyFont="1" applyFill="1" applyAlignment="1"/>
    <xf numFmtId="0" fontId="13" fillId="0" borderId="0" xfId="3" applyFont="1" applyAlignment="1"/>
    <xf numFmtId="0" fontId="14" fillId="2" borderId="0" xfId="2" applyFont="1" applyFill="1"/>
  </cellXfs>
  <cellStyles count="4">
    <cellStyle name="Гиперссылка" xfId="2" builtinId="8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32657</xdr:colOff>
      <xdr:row>6</xdr:row>
      <xdr:rowOff>244928</xdr:rowOff>
    </xdr:from>
    <xdr:to>
      <xdr:col>11</xdr:col>
      <xdr:colOff>13607</xdr:colOff>
      <xdr:row>6</xdr:row>
      <xdr:rowOff>597353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8943" y="3850821"/>
          <a:ext cx="138248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155122</xdr:colOff>
      <xdr:row>6</xdr:row>
      <xdr:rowOff>202747</xdr:rowOff>
    </xdr:from>
    <xdr:to>
      <xdr:col>9</xdr:col>
      <xdr:colOff>1155247</xdr:colOff>
      <xdr:row>6</xdr:row>
      <xdr:rowOff>640897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9872" y="380864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5"/>
  <sheetViews>
    <sheetView tabSelected="1" zoomScale="85" zoomScaleNormal="85" zoomScaleSheetLayoutView="40" workbookViewId="0">
      <selection activeCell="C23" sqref="C23"/>
    </sheetView>
  </sheetViews>
  <sheetFormatPr defaultColWidth="21" defaultRowHeight="15.75" x14ac:dyDescent="0.25"/>
  <cols>
    <col min="1" max="1" width="4.7109375" style="2" customWidth="1"/>
    <col min="2" max="2" width="31.5703125" style="15" customWidth="1"/>
    <col min="3" max="3" width="17.28515625" style="2" customWidth="1"/>
    <col min="4" max="4" width="7.85546875" style="2" customWidth="1"/>
    <col min="5" max="5" width="8.5703125" style="2" customWidth="1"/>
    <col min="6" max="6" width="15.85546875" style="2" customWidth="1"/>
    <col min="7" max="7" width="17.85546875" style="2" customWidth="1"/>
    <col min="8" max="9" width="18.28515625" style="2" customWidth="1"/>
    <col min="10" max="11" width="18.42578125" style="2" customWidth="1"/>
    <col min="12" max="12" width="11.85546875" style="2" customWidth="1"/>
    <col min="13" max="13" width="18.85546875" style="2" customWidth="1"/>
    <col min="14" max="14" width="16.85546875" style="2" customWidth="1"/>
    <col min="15" max="15" width="17.7109375" style="2" customWidth="1"/>
    <col min="16" max="16" width="21" style="2" customWidth="1"/>
    <col min="17" max="16384" width="21" style="2"/>
  </cols>
  <sheetData>
    <row r="1" spans="1:29" ht="16.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ht="147.75" customHeight="1" x14ac:dyDescent="0.25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9" ht="16.5" customHeight="1" x14ac:dyDescent="0.25">
      <c r="A3" s="1"/>
      <c r="B3" s="17"/>
      <c r="C3" s="1"/>
      <c r="D3" s="1"/>
      <c r="E3" s="1"/>
      <c r="F3" s="1"/>
      <c r="G3" s="1"/>
      <c r="H3" s="1"/>
      <c r="I3" s="1"/>
      <c r="J3" s="1"/>
      <c r="K3" s="1"/>
      <c r="L3" s="1"/>
      <c r="M3" s="52"/>
      <c r="N3" s="52"/>
      <c r="O3" s="5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9" ht="5.25" customHeight="1" thickBot="1" x14ac:dyDescent="0.3">
      <c r="A4" s="1"/>
      <c r="B4" s="17"/>
      <c r="C4" s="1"/>
      <c r="D4" s="1"/>
      <c r="E4" s="1"/>
      <c r="F4" s="1"/>
      <c r="G4" s="1"/>
      <c r="H4" s="1"/>
      <c r="I4" s="1"/>
      <c r="J4" s="1"/>
      <c r="K4" s="1"/>
      <c r="L4" s="1"/>
      <c r="M4" s="52"/>
      <c r="N4" s="52"/>
      <c r="O4" s="52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9" ht="34.5" customHeight="1" x14ac:dyDescent="0.25">
      <c r="A5" s="30" t="s">
        <v>13</v>
      </c>
      <c r="B5" s="33" t="s">
        <v>17</v>
      </c>
      <c r="C5" s="33" t="s">
        <v>29</v>
      </c>
      <c r="D5" s="33" t="s">
        <v>4</v>
      </c>
      <c r="E5" s="38" t="s">
        <v>9</v>
      </c>
      <c r="F5" s="40" t="s">
        <v>24</v>
      </c>
      <c r="G5" s="41"/>
      <c r="H5" s="42"/>
      <c r="I5" s="43" t="s">
        <v>1</v>
      </c>
      <c r="J5" s="44"/>
      <c r="K5" s="45"/>
      <c r="L5" s="46" t="s">
        <v>12</v>
      </c>
      <c r="M5" s="47"/>
      <c r="N5" s="47"/>
      <c r="O5" s="48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9" ht="113.25" customHeight="1" x14ac:dyDescent="0.25">
      <c r="A6" s="31"/>
      <c r="B6" s="34"/>
      <c r="C6" s="34"/>
      <c r="D6" s="34"/>
      <c r="E6" s="39"/>
      <c r="F6" s="19" t="s">
        <v>14</v>
      </c>
      <c r="G6" s="20" t="s">
        <v>15</v>
      </c>
      <c r="H6" s="21" t="s">
        <v>16</v>
      </c>
      <c r="I6" s="19" t="s">
        <v>6</v>
      </c>
      <c r="J6" s="20" t="s">
        <v>2</v>
      </c>
      <c r="K6" s="21" t="s">
        <v>18</v>
      </c>
      <c r="L6" s="19" t="s">
        <v>3</v>
      </c>
      <c r="M6" s="20" t="s">
        <v>23</v>
      </c>
      <c r="N6" s="20" t="s">
        <v>11</v>
      </c>
      <c r="O6" s="21" t="s">
        <v>28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9" ht="56.25" customHeight="1" thickBot="1" x14ac:dyDescent="0.3">
      <c r="A7" s="32"/>
      <c r="B7" s="35"/>
      <c r="C7" s="35"/>
      <c r="D7" s="35"/>
      <c r="E7" s="22" t="s">
        <v>10</v>
      </c>
      <c r="F7" s="23" t="s">
        <v>19</v>
      </c>
      <c r="G7" s="3" t="s">
        <v>20</v>
      </c>
      <c r="H7" s="24" t="s">
        <v>21</v>
      </c>
      <c r="I7" s="23" t="s">
        <v>22</v>
      </c>
      <c r="J7" s="25"/>
      <c r="K7" s="26"/>
      <c r="L7" s="23" t="s">
        <v>5</v>
      </c>
      <c r="M7" s="3" t="s">
        <v>5</v>
      </c>
      <c r="N7" s="3" t="s">
        <v>7</v>
      </c>
      <c r="O7" s="24" t="s">
        <v>8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9" s="14" customFormat="1" ht="81.75" customHeight="1" x14ac:dyDescent="0.25">
      <c r="A8" s="18">
        <v>1</v>
      </c>
      <c r="B8" s="27" t="s">
        <v>31</v>
      </c>
      <c r="C8" s="27" t="s">
        <v>30</v>
      </c>
      <c r="D8" s="4" t="s">
        <v>27</v>
      </c>
      <c r="E8" s="5">
        <v>3000</v>
      </c>
      <c r="F8" s="28">
        <v>3.19</v>
      </c>
      <c r="G8" s="28">
        <v>2.81</v>
      </c>
      <c r="H8" s="28">
        <v>4.45</v>
      </c>
      <c r="I8" s="6">
        <f>(F8+G8+H8)/3</f>
        <v>3.4833333333333329</v>
      </c>
      <c r="J8" s="7">
        <f>SQRT(((SUM((POWER(H8-I8,2)),(POWER(G8-I8,2)),(POWER(F8-I8,2)))/(COLUMNS(F8:H8)-1))))</f>
        <v>0.85844821237703872</v>
      </c>
      <c r="K8" s="8">
        <f>J8/I8*100</f>
        <v>24.644446288336042</v>
      </c>
      <c r="L8" s="9">
        <v>0</v>
      </c>
      <c r="M8" s="10">
        <f>I8*L8+I8</f>
        <v>3.4833333333333329</v>
      </c>
      <c r="N8" s="11">
        <f>ROUNDDOWN(M8,2)</f>
        <v>3.48</v>
      </c>
      <c r="O8" s="12">
        <f>N8*E8</f>
        <v>10440</v>
      </c>
      <c r="P8" s="13"/>
      <c r="Q8" s="13"/>
      <c r="R8" s="13"/>
      <c r="S8" s="13"/>
      <c r="T8" s="13"/>
      <c r="U8" s="13"/>
      <c r="V8" s="13"/>
      <c r="W8" s="13"/>
      <c r="X8" s="13"/>
      <c r="Y8" s="13"/>
    </row>
    <row r="10" spans="1:29" ht="57" customHeight="1" x14ac:dyDescent="0.25">
      <c r="A10" s="36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9" x14ac:dyDescent="0.25">
      <c r="A11" s="16"/>
      <c r="B11" s="16"/>
      <c r="C11" s="16"/>
      <c r="D11" s="16"/>
      <c r="E11" s="53"/>
      <c r="G11" s="54"/>
      <c r="H11" s="55"/>
      <c r="I11" s="1"/>
      <c r="J11" s="16"/>
      <c r="K11" s="53"/>
      <c r="L11" s="53"/>
      <c r="M11" s="16"/>
      <c r="N11" s="16"/>
      <c r="O11" s="56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9" ht="13.5" customHeight="1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9" ht="30.75" customHeight="1" x14ac:dyDescent="0.25">
      <c r="A13" s="58" t="s">
        <v>25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9"/>
      <c r="M13" s="59"/>
      <c r="N13" s="59"/>
      <c r="O13" s="2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x14ac:dyDescent="0.25">
      <c r="A14" s="60" t="s">
        <v>26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x14ac:dyDescent="0.25">
      <c r="A15" s="61"/>
      <c r="B15" s="61"/>
      <c r="C15" s="6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9" x14ac:dyDescent="0.25">
      <c r="A16" s="59"/>
      <c r="B16" s="49" t="s">
        <v>33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x14ac:dyDescent="0.25">
      <c r="A17" s="1"/>
      <c r="B17" s="1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9" x14ac:dyDescent="0.25">
      <c r="A18" s="1"/>
      <c r="B18" s="1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9" ht="50.25" customHeight="1" x14ac:dyDescent="0.25">
      <c r="A19" s="1"/>
      <c r="B19" s="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9" x14ac:dyDescent="0.25">
      <c r="A20" s="59"/>
      <c r="B20" s="49"/>
      <c r="C20" s="63"/>
      <c r="D20" s="63"/>
      <c r="E20" s="63"/>
      <c r="F20" s="63"/>
      <c r="G20" s="63"/>
      <c r="H20" s="60"/>
      <c r="I20" s="59"/>
      <c r="J20" s="49"/>
      <c r="K20" s="49"/>
      <c r="L20" s="49"/>
      <c r="M20" s="49"/>
      <c r="N20" s="4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x14ac:dyDescent="0.25">
      <c r="A21" s="1"/>
      <c r="B21" s="60"/>
      <c r="C21" s="59"/>
      <c r="D21" s="59"/>
      <c r="E21" s="59"/>
      <c r="F21" s="59"/>
      <c r="G21" s="59"/>
      <c r="H21" s="60"/>
      <c r="I21" s="59"/>
      <c r="J21" s="60"/>
      <c r="K21" s="49"/>
      <c r="L21" s="49"/>
      <c r="M21" s="4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9" x14ac:dyDescent="0.25">
      <c r="A22" s="1"/>
      <c r="B22" s="17"/>
      <c r="C22" s="1"/>
      <c r="D22" s="1"/>
      <c r="E22" s="1"/>
      <c r="F22" s="6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9" x14ac:dyDescent="0.25">
      <c r="A23" s="1"/>
      <c r="B23" s="17"/>
      <c r="C23" s="1"/>
      <c r="D23" s="1"/>
      <c r="E23" s="1"/>
      <c r="F23" s="6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9" x14ac:dyDescent="0.25">
      <c r="A24" s="1"/>
      <c r="B24" s="1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9" x14ac:dyDescent="0.25">
      <c r="A25" s="1"/>
      <c r="B25" s="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9" x14ac:dyDescent="0.25">
      <c r="A26" s="1"/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9" x14ac:dyDescent="0.25">
      <c r="A27" s="1"/>
      <c r="B27" s="17"/>
      <c r="C27" s="1"/>
      <c r="D27" s="1"/>
      <c r="E27" s="64"/>
      <c r="F27" s="6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9" x14ac:dyDescent="0.25">
      <c r="A28" s="1"/>
      <c r="B28" s="1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9" x14ac:dyDescent="0.25">
      <c r="A29" s="1"/>
      <c r="B29" s="1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9" x14ac:dyDescent="0.25">
      <c r="A30" s="1"/>
      <c r="B30" s="1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9" x14ac:dyDescent="0.25">
      <c r="A31" s="1"/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9" x14ac:dyDescent="0.25">
      <c r="A32" s="1"/>
      <c r="B32" s="1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</sheetData>
  <mergeCells count="17">
    <mergeCell ref="B16:N16"/>
    <mergeCell ref="B20:G20"/>
    <mergeCell ref="J20:N20"/>
    <mergeCell ref="K21:M21"/>
    <mergeCell ref="A13:K13"/>
    <mergeCell ref="A1:O1"/>
    <mergeCell ref="E5:E6"/>
    <mergeCell ref="F5:H5"/>
    <mergeCell ref="I5:K5"/>
    <mergeCell ref="L5:O5"/>
    <mergeCell ref="A2:O2"/>
    <mergeCell ref="A12:O12"/>
    <mergeCell ref="A5:A7"/>
    <mergeCell ref="B5:B7"/>
    <mergeCell ref="C5:C7"/>
    <mergeCell ref="D5:D7"/>
    <mergeCell ref="A10:O10"/>
  </mergeCells>
  <pageMargins left="0" right="0" top="0.78740157480314965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2026-06-15T09:06:05Z</dcterms:modified>
</cp:coreProperties>
</file>