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itevana\Desktop\Договоры Березка\Экскурсия в Торжок 25.08.26\"/>
    </mc:Choice>
  </mc:AlternateContent>
  <xr:revisionPtr revIDLastSave="0" documentId="13_ncr:1_{1C68E939-8F1B-4D27-8AD7-D81E561FC1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3" l="1"/>
  <c r="I11" i="13" l="1"/>
  <c r="G11" i="13"/>
  <c r="E11" i="13"/>
  <c r="J10" i="13" l="1"/>
  <c r="J11" i="13" s="1"/>
  <c r="H10" i="13"/>
  <c r="D11" i="13"/>
  <c r="H11" i="13" l="1"/>
  <c r="F11" i="13"/>
  <c r="K10" i="13"/>
  <c r="Q10" i="13" l="1"/>
  <c r="Q11" i="13" s="1"/>
  <c r="O10" i="13"/>
  <c r="O11" i="13" s="1"/>
  <c r="K11" i="13"/>
  <c r="L10" i="13"/>
  <c r="L11" i="13" s="1"/>
  <c r="M10" i="13"/>
  <c r="M11" i="13" s="1"/>
  <c r="N10" i="13" l="1"/>
  <c r="N11" i="13" s="1"/>
  <c r="P10" i="13"/>
  <c r="P11" i="13" s="1"/>
</calcChain>
</file>

<file path=xl/sharedStrings.xml><?xml version="1.0" encoding="utf-8"?>
<sst xmlns="http://schemas.openxmlformats.org/spreadsheetml/2006/main" count="36" uniqueCount="26">
  <si>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</si>
  <si>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</si>
  <si>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</si>
  <si>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</si>
  <si>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</si>
  <si>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</si>
  <si>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</si>
  <si>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</si>
  <si>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</si>
  <si>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</si>
  <si>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</si>
  <si>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</si>
  <si>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</si>
  <si>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</si>
  <si>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</si>
  <si>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</si>
  <si>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</si>
  <si>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</si>
  <si>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</si>
  <si>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</si>
  <si>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усл.ед.</t>
  </si>
  <si>
    <t>на оказание услуг по организации экскурсионной поездки по маршруту Тверь-Торжок-Тверь 25.08.2026</t>
  </si>
  <si>
    <t>Организации экскурсионной поездки по маршруту Тверь-Торжок-Тверь 25.08.2026 (в соответствии с Техническим заданием, Приложение №1 к Контракту)</t>
  </si>
  <si>
    <t>КП №1                                                         Вх. №1298 от 24.07.2026</t>
  </si>
  <si>
    <t>КП №2                                                         Вх. №1300 от 24.07.2026</t>
  </si>
  <si>
    <t>КП №3                                                         Вх. №1301 от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</si>
</sst>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4" fontId="6" fillId="0" borderId="31" xfId="0" applyNumberFormat="1" applyFont="1" applyBorder="1" applyAlignment="1">
      <alignment horizontal="right" vertical="center" shrinkToFit="1"/>
    </xf>
    <xf numFmtId="4" fontId="6" fillId="0" borderId="32" xfId="0" applyNumberFormat="1" applyFont="1" applyBorder="1" applyAlignment="1">
      <alignment horizontal="right" vertical="center" shrinkToFit="1"/>
    </xf>
    <xf numFmtId="4" fontId="6" fillId="0" borderId="33" xfId="0" applyNumberFormat="1" applyFont="1" applyBorder="1" applyAlignment="1">
      <alignment horizontal="right" vertical="center" shrinkToFit="1"/>
    </xf>
    <xf numFmtId="4" fontId="6" fillId="0" borderId="30" xfId="0" applyNumberFormat="1" applyFont="1" applyBorder="1" applyAlignment="1">
      <alignment horizontal="right" vertical="center" shrinkToFit="1"/>
    </xf>
    <xf numFmtId="4" fontId="10" fillId="3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16" xfId="0" applyNumberFormat="1" applyFont="1" applyBorder="1" applyAlignment="1">
      <alignment horizontal="center" vertical="center" shrinkToFit="1"/>
    </xf>
    <xf numFmtId="0" fontId="1" fillId="0" borderId="34" xfId="0" applyNumberFormat="1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0" fillId="0" borderId="0" xfId="0" applyFill="1"/>
    <xf numFmtId="0" fontId="5" fillId="0" borderId="3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38" xfId="0" applyNumberFormat="1" applyFont="1" applyFill="1" applyBorder="1" applyAlignment="1">
      <alignment horizontal="center" vertical="center" wrapText="1"/>
    </xf>
    <xf numFmtId="0" fontId="11" fillId="0" borderId="39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tabSelected="1" zoomScale="85" zoomScaleNormal="85" workbookViewId="0">
      <selection activeCell="B10" sqref="B10"/>
    </sheetView>
  </sheetViews>
  <sheetFormatPr defaultRowHeight="15" x14ac:dyDescent="0.25"/>
  <cols>
    <col min="1" max="1" width="4.5703125" style="7" customWidth="1"/>
    <col min="2" max="2" width="33.42578125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14.7109375" style="7" customWidth="1"/>
    <col min="9" max="9" width="12.7109375" style="7" customWidth="1"/>
    <col min="10" max="10" width="15.28515625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s="32" customFormat="1" ht="15.75" x14ac:dyDescent="0.25">
      <c r="A2" s="41" t="s">
        <v>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32" customFormat="1" ht="18.75" customHeight="1" x14ac:dyDescent="0.25">
      <c r="A3" s="42" t="s">
        <v>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s="32" customFormat="1" ht="96.75" customHeight="1" thickBot="1" x14ac:dyDescent="0.3">
      <c r="A4" s="43" t="s">
        <v>16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5" customHeight="1" thickBot="1" x14ac:dyDescent="0.3">
      <c r="A5" s="44" t="s">
        <v>5</v>
      </c>
      <c r="B5" s="47" t="s">
        <v>0</v>
      </c>
      <c r="C5" s="50" t="s">
        <v>18</v>
      </c>
      <c r="D5" s="53" t="s">
        <v>1</v>
      </c>
      <c r="E5" s="56" t="s">
        <v>2</v>
      </c>
      <c r="F5" s="57"/>
      <c r="G5" s="57"/>
      <c r="H5" s="57"/>
      <c r="I5" s="57"/>
      <c r="J5" s="58"/>
      <c r="K5" s="59" t="s">
        <v>10</v>
      </c>
      <c r="L5" s="60"/>
      <c r="M5" s="64" t="s">
        <v>3</v>
      </c>
      <c r="N5" s="65"/>
      <c r="O5" s="64" t="s">
        <v>4</v>
      </c>
      <c r="P5" s="65"/>
      <c r="Q5" s="65" t="s">
        <v>15</v>
      </c>
    </row>
    <row r="6" spans="1:17" s="1" customFormat="1" ht="57.75" customHeight="1" x14ac:dyDescent="0.25">
      <c r="A6" s="45"/>
      <c r="B6" s="48"/>
      <c r="C6" s="51"/>
      <c r="D6" s="54"/>
      <c r="E6" s="70" t="s">
        <v>23</v>
      </c>
      <c r="F6" s="71"/>
      <c r="G6" s="70" t="s">
        <v>24</v>
      </c>
      <c r="H6" s="71"/>
      <c r="I6" s="70" t="s">
        <v>25</v>
      </c>
      <c r="J6" s="71"/>
      <c r="K6" s="61"/>
      <c r="L6" s="62"/>
      <c r="M6" s="66"/>
      <c r="N6" s="67"/>
      <c r="O6" s="68"/>
      <c r="P6" s="69"/>
      <c r="Q6" s="67"/>
    </row>
    <row r="7" spans="1:17" s="1" customFormat="1" ht="16.5" customHeight="1" thickBot="1" x14ac:dyDescent="0.3">
      <c r="A7" s="46"/>
      <c r="B7" s="49"/>
      <c r="C7" s="52"/>
      <c r="D7" s="55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67"/>
    </row>
    <row r="8" spans="1:17" s="1" customFormat="1" ht="12.75" customHeight="1" thickBot="1" x14ac:dyDescent="0.3">
      <c r="A8" s="3">
        <v>1</v>
      </c>
      <c r="B8" s="2">
        <v>2</v>
      </c>
      <c r="C8" s="29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x14ac:dyDescent="0.2">
      <c r="A9" s="72"/>
      <c r="B9" s="73"/>
      <c r="C9" s="73"/>
      <c r="D9" s="74"/>
      <c r="E9" s="75" t="s">
        <v>11</v>
      </c>
      <c r="F9" s="76"/>
      <c r="G9" s="75" t="s">
        <v>12</v>
      </c>
      <c r="H9" s="76"/>
      <c r="I9" s="75" t="s">
        <v>13</v>
      </c>
      <c r="J9" s="76"/>
      <c r="K9" s="77" t="s">
        <v>14</v>
      </c>
      <c r="L9" s="76"/>
      <c r="M9" s="22"/>
      <c r="N9" s="20"/>
      <c r="O9" s="16"/>
      <c r="P9" s="17"/>
      <c r="Q9" s="19"/>
    </row>
    <row r="10" spans="1:17" ht="107.25" customHeight="1" x14ac:dyDescent="0.25">
      <c r="A10" s="36">
        <v>1</v>
      </c>
      <c r="B10" s="37" t="s">
        <v>22</v>
      </c>
      <c r="C10" s="30" t="s">
        <v>20</v>
      </c>
      <c r="D10" s="31">
        <v>1</v>
      </c>
      <c r="E10" s="38">
        <v>120700</v>
      </c>
      <c r="F10" s="27">
        <f>ROUND(D10*E10,2)</f>
        <v>120700</v>
      </c>
      <c r="G10" s="39">
        <v>126000</v>
      </c>
      <c r="H10" s="27">
        <f>ROUND(D10*G10,2)</f>
        <v>126000</v>
      </c>
      <c r="I10" s="39">
        <v>127000</v>
      </c>
      <c r="J10" s="27">
        <f>ROUND(I10*D10,2)</f>
        <v>127000</v>
      </c>
      <c r="K10" s="28">
        <f>ROUND(IF(SUM(E10,G10,I10)&gt;0,AVERAGE(E10,G10,I10),0),2)</f>
        <v>124566.67</v>
      </c>
      <c r="L10" s="28">
        <f>ROUND(D10*K10,2)</f>
        <v>124566.67</v>
      </c>
      <c r="M10" s="28">
        <f t="shared" ref="M10:N10" si="0">ROUND(IF(K10&gt;0,STDEV(E10,G10,I10),0),2)</f>
        <v>3385.75</v>
      </c>
      <c r="N10" s="28">
        <f t="shared" si="0"/>
        <v>3385.75</v>
      </c>
      <c r="O10" s="28">
        <f t="shared" ref="O10:P10" si="1">ROUND(IF(K10&gt;0,STDEV(E10,G10,I10)/AVERAGE(E10,G10,I10)*100,0),2)</f>
        <v>2.72</v>
      </c>
      <c r="P10" s="28">
        <f t="shared" si="1"/>
        <v>2.72</v>
      </c>
      <c r="Q10" s="28">
        <f>MIN(F10)</f>
        <v>120700</v>
      </c>
    </row>
    <row r="11" spans="1:17" ht="16.5" customHeight="1" thickBot="1" x14ac:dyDescent="0.3">
      <c r="A11" s="33" t="s">
        <v>6</v>
      </c>
      <c r="B11" s="34"/>
      <c r="C11" s="34"/>
      <c r="D11" s="35">
        <f t="shared" ref="D11:Q11" si="2">SUM(D10:D10)</f>
        <v>1</v>
      </c>
      <c r="E11" s="23">
        <f t="shared" si="2"/>
        <v>120700</v>
      </c>
      <c r="F11" s="23">
        <f t="shared" si="2"/>
        <v>120700</v>
      </c>
      <c r="G11" s="23">
        <f t="shared" si="2"/>
        <v>126000</v>
      </c>
      <c r="H11" s="23">
        <f t="shared" si="2"/>
        <v>126000</v>
      </c>
      <c r="I11" s="23">
        <f t="shared" si="2"/>
        <v>127000</v>
      </c>
      <c r="J11" s="23">
        <f t="shared" si="2"/>
        <v>127000</v>
      </c>
      <c r="K11" s="23">
        <f t="shared" si="2"/>
        <v>124566.67</v>
      </c>
      <c r="L11" s="23">
        <f t="shared" si="2"/>
        <v>124566.67</v>
      </c>
      <c r="M11" s="24">
        <f t="shared" si="2"/>
        <v>3385.75</v>
      </c>
      <c r="N11" s="25">
        <f t="shared" si="2"/>
        <v>3385.75</v>
      </c>
      <c r="O11" s="24">
        <f t="shared" si="2"/>
        <v>2.72</v>
      </c>
      <c r="P11" s="26">
        <f t="shared" si="2"/>
        <v>2.72</v>
      </c>
      <c r="Q11" s="23">
        <f t="shared" si="2"/>
        <v>120700</v>
      </c>
    </row>
    <row r="12" spans="1:17" x14ac:dyDescent="0.25">
      <c r="M12" s="15"/>
      <c r="N12" s="15"/>
      <c r="O12" s="15"/>
    </row>
    <row r="14" spans="1:17" ht="87.75" customHeight="1" x14ac:dyDescent="0.25">
      <c r="B14" s="63" t="s">
        <v>19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</row>
    <row r="16" spans="1:17" s="8" customFormat="1" ht="15.75" x14ac:dyDescent="0.25">
      <c r="K16" s="9"/>
      <c r="L16" s="9"/>
      <c r="M16" s="10"/>
      <c r="N16" s="10"/>
      <c r="O16" s="10"/>
      <c r="P16" s="10"/>
      <c r="Q16" s="10"/>
    </row>
  </sheetData>
  <mergeCells count="22">
    <mergeCell ref="B14:Q14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Опитева Наталья Андреевна</cp:lastModifiedBy>
  <cp:lastPrinted>2024-06-20T14:36:14Z</cp:lastPrinted>
  <dcterms:created xsi:type="dcterms:W3CDTF">2016-05-18T09:10:41Z</dcterms:created>
  <dcterms:modified xsi:type="dcterms:W3CDTF">2026-07-29T11:26:39Z</dcterms:modified>
</cp:coreProperties>
</file>