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ТОРГИ\2026\Договоры\340 Хоз.товары\"/>
    </mc:Choice>
  </mc:AlternateContent>
  <bookViews>
    <workbookView xWindow="0" yWindow="0" windowWidth="28425" windowHeight="15240"/>
  </bookViews>
  <sheets>
    <sheet name="Весь ассортимент" sheetId="1" r:id="rId1"/>
  </sheets>
  <definedNames>
    <definedName name="_xlnm._FilterDatabase" localSheetId="0" hidden="1">'Весь ассортимент'!$A$13:$O$32</definedName>
  </definedNames>
  <calcPr calcId="152511" refMode="R1C1"/>
</workbook>
</file>

<file path=xl/calcChain.xml><?xml version="1.0" encoding="utf-8"?>
<calcChain xmlns="http://schemas.openxmlformats.org/spreadsheetml/2006/main">
  <c r="M30" i="1" l="1"/>
  <c r="I30" i="1"/>
  <c r="J30" i="1" s="1"/>
  <c r="K30" i="1" s="1"/>
  <c r="M17" i="1" l="1"/>
  <c r="M18" i="1"/>
  <c r="M19" i="1"/>
  <c r="I19" i="1"/>
  <c r="J19" i="1" s="1"/>
  <c r="K19" i="1" s="1"/>
  <c r="I18" i="1"/>
  <c r="J18" i="1" s="1"/>
  <c r="K18" i="1" s="1"/>
  <c r="I17" i="1"/>
  <c r="J17" i="1" s="1"/>
  <c r="K17" i="1" s="1"/>
  <c r="I16" i="1" l="1"/>
  <c r="J16" i="1" s="1"/>
  <c r="K16" i="1" s="1"/>
  <c r="M16" i="1"/>
  <c r="M31" i="1" l="1"/>
  <c r="M20" i="1"/>
  <c r="M21" i="1"/>
  <c r="M22" i="1"/>
  <c r="M23" i="1"/>
  <c r="M24" i="1"/>
  <c r="M25" i="1"/>
  <c r="M26" i="1"/>
  <c r="M27" i="1"/>
  <c r="M28" i="1"/>
  <c r="M29" i="1"/>
  <c r="I27" i="1"/>
  <c r="J27" i="1" s="1"/>
  <c r="K27" i="1" s="1"/>
  <c r="I28" i="1"/>
  <c r="J28" i="1" s="1"/>
  <c r="K28" i="1" s="1"/>
  <c r="I29" i="1"/>
  <c r="J29" i="1" s="1"/>
  <c r="K29" i="1" s="1"/>
  <c r="I31" i="1"/>
  <c r="J31" i="1" s="1"/>
  <c r="K31" i="1" s="1"/>
  <c r="I26" i="1" l="1"/>
  <c r="J26" i="1" s="1"/>
  <c r="K26" i="1" s="1"/>
  <c r="I24" i="1" l="1"/>
  <c r="J24" i="1" s="1"/>
  <c r="K24" i="1" s="1"/>
  <c r="I25" i="1"/>
  <c r="J25" i="1" s="1"/>
  <c r="K25" i="1" s="1"/>
  <c r="I23" i="1"/>
  <c r="J23" i="1" s="1"/>
  <c r="K23" i="1" s="1"/>
  <c r="M15" i="1" l="1"/>
  <c r="M32" i="1" l="1"/>
  <c r="I20" i="1"/>
  <c r="J20" i="1" s="1"/>
  <c r="K20" i="1" s="1"/>
  <c r="I21" i="1"/>
  <c r="J21" i="1" s="1"/>
  <c r="K21" i="1" s="1"/>
  <c r="I22" i="1"/>
  <c r="J22" i="1" s="1"/>
  <c r="K22" i="1" s="1"/>
  <c r="I15" i="1"/>
  <c r="J15" i="1" l="1"/>
  <c r="K15" i="1" s="1"/>
</calcChain>
</file>

<file path=xl/sharedStrings.xml><?xml version="1.0" encoding="utf-8"?>
<sst xmlns="http://schemas.openxmlformats.org/spreadsheetml/2006/main" count="182" uniqueCount="142">
  <si>
    <t xml:space="preserve">Приложение №1 </t>
  </si>
  <si>
    <t>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</si>
  <si>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 xml:space="preserve">Обоснование начальной (максимальной) цены контракта
</t>
  </si>
  <si>
    <t>(указывается предмет контракта)</t>
  </si>
  <si>
    <t>Дата подготовки обоснования НМЦК:</t>
  </si>
  <si>
    <t>Используемый метод определения НМЦК с обоснованием:</t>
  </si>
  <si>
    <t>Метод сопоставимых рыночных цен (анализа рынка) -приоритетный (ч. 6 ст. 22 Закона N 44-ФЗ)</t>
  </si>
  <si>
    <t>Поставка хозяйственных товаров</t>
  </si>
  <si>
    <t>№</t>
  </si>
  <si>
    <t>Наименование товара</t>
  </si>
  <si>
    <t>ОКПД</t>
  </si>
  <si>
    <t>Ед.измерения</t>
  </si>
  <si>
    <t>Количество</t>
  </si>
  <si>
    <t>Цены, руб.</t>
  </si>
  <si>
    <t>Однородность значений</t>
  </si>
  <si>
    <t>Средняя цена, (руб.)</t>
  </si>
  <si>
    <t xml:space="preserve">Сумма (руб.)
</t>
  </si>
  <si>
    <t>Предложение 1</t>
  </si>
  <si>
    <t>Предложение 2</t>
  </si>
  <si>
    <t>Предложение3</t>
  </si>
  <si>
    <t>Среднеарифме-тическая цена</t>
  </si>
  <si>
    <t xml:space="preserve">Среднее квадратичное отклонение </t>
  </si>
  <si>
    <t>Коэффициент вариации</t>
  </si>
  <si>
    <t>ИТОГО:</t>
  </si>
  <si>
    <t> Рассчет коэффициента для определения однородности цен производился по формуле, указанной в п. 3.20 Методических рекомендаций N 567. Коэффициент не превысил 33%.</t>
  </si>
  <si>
    <t>Ссылки:</t>
  </si>
  <si>
    <t>Специалист по закупкам</t>
  </si>
  <si>
    <t>(должность)</t>
  </si>
  <si>
    <t>подпись</t>
  </si>
  <si>
    <t>расшифровка подписи</t>
  </si>
  <si>
    <t>Ершик для унитаза</t>
  </si>
  <si>
    <t>шт</t>
  </si>
  <si>
    <t>ПП 1875</t>
  </si>
  <si>
    <t>Преимущества</t>
  </si>
  <si>
    <t>32.91.19.130</t>
  </si>
  <si>
    <t>Кружка нерж.300 мл</t>
  </si>
  <si>
    <t>16.29.12.000</t>
  </si>
  <si>
    <t>нет</t>
  </si>
  <si>
    <t>инвалиды</t>
  </si>
  <si>
    <t>Доска разделочная из тв.пород дерева 40*35 см</t>
  </si>
  <si>
    <t>доска</t>
  </si>
  <si>
    <t>https://masterglass.ru/catalog/doska-razdelochnaya-buk-500-300-20-mm-1-/</t>
  </si>
  <si>
    <t>https://vse-nado.ru/catalog/doski_razdelochnye/doska_razdelochnaya_buk_400kh300kh32_mm_promaslennaya/</t>
  </si>
  <si>
    <t>https://www.klenmarket.ru/shop/inventory/kitchen-equipment/cutting-boards/doski-iz-dereva/cutting-boards-400kh300kh30-beech/</t>
  </si>
  <si>
    <t>уголовники</t>
  </si>
  <si>
    <t>Ершик</t>
  </si>
  <si>
    <t>ГК №129 от 18.08.2025г (Реестровый №1671500149025000099)</t>
  </si>
  <si>
    <t>https://www.komus.ru/katalog/khozyajstvennye-tovary/aksessuary-i-inventar-dlya-sanuzlov/ershiki-dlya-sanuzlov/ershik-dlya-unitaza-eviya-s-podstavkoj-iz-plastika-kruglyj/p/1250762/?from=block-301-0_7&amp;qid=</t>
  </si>
  <si>
    <t>https://smolensk.poryadok.ru/catalog/ershi/497783/</t>
  </si>
  <si>
    <t>Таз алюминиевый, 10 л</t>
  </si>
  <si>
    <t>Таз алюминиевый, 5 л</t>
  </si>
  <si>
    <t>ограничение (25.92.12)</t>
  </si>
  <si>
    <t>Таз ал.10л</t>
  </si>
  <si>
    <t>https://www.virage24.ru/product/taz-aliuminievyi-100l-36137sm-dvarenia-kalitva-352769?ysclid=mls2pny335690277625</t>
  </si>
  <si>
    <t>https://www.vseinstrumenti.ru/product/taz-kalitva-10-6-l-alyuminij-36-sm-ht1235-2513144/</t>
  </si>
  <si>
    <t>https://фирмаобщепит.рф/catalog/posuda_khoztovary_inventar/posuda_iz_alyuminiya_i_otsinkovannoy_stali/tazy_i_miski_otsinkovannye_i_alyuminievye/437264/</t>
  </si>
  <si>
    <t>таз ал.,5 л</t>
  </si>
  <si>
    <t>https://loveposuda.ru/katalog/miska-alyuminievaya-glubokaya-.html?ysclid=mls3crqrep358839284</t>
  </si>
  <si>
    <t>https://just-tea.ru/micka-alyum-glubokaya-f-290-mm-5-0l.html</t>
  </si>
  <si>
    <t>http://simposuda.com/products/miska-d280mm-glubokaya-5l-oao-erg-al</t>
  </si>
  <si>
    <t>Вантуз гофрированный</t>
  </si>
  <si>
    <t>Сиденье для унитаза</t>
  </si>
  <si>
    <t>22.19.73.119</t>
  </si>
  <si>
    <t>запрет</t>
  </si>
  <si>
    <t>22.23.12.130</t>
  </si>
  <si>
    <t>Вантуз</t>
  </si>
  <si>
    <t>ГК №131 от 18.08.2025г (Реестровый №1671500149025000096)</t>
  </si>
  <si>
    <t>Сиденье д/унитаза</t>
  </si>
  <si>
    <t>https://galamart.ru/product/vantuz-tm-vetta-h29sm-gofrirovannyi_22e44ff99c/</t>
  </si>
  <si>
    <t>https://фирмаобщепит.рф/catalog/posuda_khoztovary_inventar/khoztovary_i_uborochnyy_inventar/inventar_i_oborudovanie_dlya_tualetnykh_komnat_i_vannykh/inventar_dlya_uborki_tualeta/391501/</t>
  </si>
  <si>
    <t>https://www.wildberries.ru/catalog/143262692/detail.aspx</t>
  </si>
  <si>
    <t>https://remontdoma24.ru/sidene-zhestkoe-okean-beloe-110-</t>
  </si>
  <si>
    <t>Опрыскиватель</t>
  </si>
  <si>
    <t>Нитки белые,100м</t>
  </si>
  <si>
    <t>Нитки черные, 100м</t>
  </si>
  <si>
    <t>13.10.85.119</t>
  </si>
  <si>
    <t>Нитки белые</t>
  </si>
  <si>
    <t>Нитки черные</t>
  </si>
  <si>
    <t>https://www.wildberries.ru/catalog/72049445/detail.aspx</t>
  </si>
  <si>
    <t>https://www.wildberries.ru/catalog/72049450/detail.aspx</t>
  </si>
  <si>
    <t>https://boutonru.ru/product/shveynye-nitki-poliester-402-gamma-183-m-belyy?ysclid=mluhh5t26s549566884</t>
  </si>
  <si>
    <t>https://www.ozon.ru/product/nitki-dlya-shitya-40-tsvet-chernyy-200m-10sht-1730155271/?from_sku=1730155271&amp;oos_search=false</t>
  </si>
  <si>
    <t>ГК №120 от 25.07.2025г (Реестровый №1671500149025000090)</t>
  </si>
  <si>
    <t>https://poryadok.ru/catalog/opryskivateli_i_aksessuary/5954/?ysclid=mlui7svwvt390163335</t>
  </si>
  <si>
    <t>https://www.vseinstrumenti.ru/product/kruzhka-vetta-70-ml-8-sm-nerzhaveyuschaya-stal-832-014-15793317/</t>
  </si>
  <si>
    <t>https://masterglass.ru/catalog/kruzhka-300-ml-d-8-sm-nerzh-1-144/</t>
  </si>
  <si>
    <t>https://voen-torg.ru/product/kruzhka-nerzhaveyka</t>
  </si>
  <si>
    <t>Губка для мытья посуды поролон</t>
  </si>
  <si>
    <t>Резиновая пробка в моечную раковину</t>
  </si>
  <si>
    <t>нет (запрет не подходит)</t>
  </si>
  <si>
    <t>Коврик резиновй 50*100 см</t>
  </si>
  <si>
    <t xml:space="preserve">22.19.72.000 </t>
  </si>
  <si>
    <t>коврик резиновый</t>
  </si>
  <si>
    <t>https://stroimaks.ru/santekhnika/sanfayans/umyvalniki-i-pedestaly/probka-dlya-rakoviny-i-vanny-rezinovaya-chernaya-d-45-mm/?ysclid=mlunhnqbg0727170797</t>
  </si>
  <si>
    <t>Пробка в раковину</t>
  </si>
  <si>
    <t>https://smolensk.lemanapro.ru/product/probka-dlya-vanny-simtek-12628006/</t>
  </si>
  <si>
    <t>https://www.vseinstrumenti.ru/product/probka-dlya-vanny-stm-srwcbp00-9045944/</t>
  </si>
  <si>
    <t>губки д/посуды поролон</t>
  </si>
  <si>
    <t>https://www.vseinstrumenti.ru/product/nabor-gubok-dlya-mytya-posudy-vetta-prima-10-sht-8x5h2-5-sm-441-081-2188513/</t>
  </si>
  <si>
    <t>https://www.komus.ru/katalog/khozyajstvennye-tovary/tryapki-salfetki-gubki/gubki-dlya-mytya-posudy/gubka-dlya-posudy-luscan-mini-porolon-8x5-sm-s-abrazivnym-sloem-10-shtuk-v-upakovke-/p/549251/?ysclid=mlunrexl5f741447673</t>
  </si>
  <si>
    <t>https://www.wildberries.ru/catalog/500625679/detail.aspx</t>
  </si>
  <si>
    <t>Дуршлаг большой</t>
  </si>
  <si>
    <t>https://www.ozon.ru/product/durshlag-bolshoy-metallicheskiy-2859492110/?utm_medium=organic&amp;utm_source=yandex_serp_products</t>
  </si>
  <si>
    <t>https://restoran-servis.ru/inventar/kuxonnyij-inventar/durshlagi,-groxotyi,-sita/durshlag-na-podstavke-glub.-d370-mm.-10l-nerzh.-mgsteel?ysclid=mm0akpw3hx227744918</t>
  </si>
  <si>
    <t>https://sabotage-design.ru/product/4569-durshlag-na-podstavke-glub-d370-mm-10l-nerzh-cold13?ysclid=mm0am9t9ip92657316</t>
  </si>
  <si>
    <t>20.41.43.110</t>
  </si>
  <si>
    <t>Крем для обуви банка,100мл</t>
  </si>
  <si>
    <t>Крем д/обуви</t>
  </si>
  <si>
    <t>https://mm.ru/product/krem-dlya-obuvi-effekton-maksi-plyus-2538990?skuId=7541084</t>
  </si>
  <si>
    <t>https://www.wildberries.ru/catalog/30931766/detail.aspx?targetUrl=MI</t>
  </si>
  <si>
    <t>https://www.maxidom.ru/catalog/kremy-i-voski-dlya-obuvi/1001198303/?utm_campaign=geo_rf&amp;utm_content=15099458&amp;utm_medium=cpc&amp;utm_source=Yandex.Market&amp;utm_term=15099458</t>
  </si>
  <si>
    <t>Вилка из нерж.стали столовая</t>
  </si>
  <si>
    <t>Ложка из нерж.стали столовая</t>
  </si>
  <si>
    <t>Вилка столовая</t>
  </si>
  <si>
    <t>https://www.klenmarket.ru/shop%2Fcookware%2Fcutlery%2Fbazis%2Fplug-dining-room-bazis-2001-a/?utm_source=yandex&amp;utm_medium=cpc&amp;utm_campaign=yandex_1_klen_tovar-gallery-feed_search_prdst%7C119950902%7Csearch&amp;utm_term=---autotargeting&amp;utm_content=c:119950902%7Cg:5573577962%7Ca:1874131625898721878%7Cadp:no%7Cpt:premium%7Cpos:1%7Cst:search%7Cs:yandex.ru%7Cdev:desktop%7Cmain%7Cgeoname:Сычевка%7Cgeoid:10796%7Cpid:205573577962%7Cr:205573577962&amp;calltouch_tm=yd_c:119950902_gb:5573577962_ad:1874131625898721878_ph:205573577962_st:search_pt:premium_p:1_s:yandex.ru_dt:desktop_reg:10796_ret:205573577962_apt:none&amp;from=utmstart_agtag:1%7Csr:yd%7Ccname:yandex_1_klen_tovar-gallery-feed_search_prdst%7Ccid:119950902%7Cadid:1874131625898721878%7C1874131625898721878%7Cdev:desktop%7Cgpid:5573577962%7Ckey:205573577962%7Cmt:%7Cpos:1.premium%7Cst:search.yandex.ru%7Creg:10796_utmend&amp;yclid=10046892869511544831</t>
  </si>
  <si>
    <t>https://www.vseinstrumenti.ru/product/demidovskij-vilka-mt-022s-2699024/?utm_campaign=webmaster&amp;utm_content=2699024&amp;utm_medium=organic&amp;utm_source=Yandex&amp;utm_term=2699024</t>
  </si>
  <si>
    <t>https://restinternational.ru/catalog/stolovye_pribory/3726/</t>
  </si>
  <si>
    <t>Ложка столовая</t>
  </si>
  <si>
    <t>https://www.klenmarket.ru/shop%2Fcookware%2Fcutlery%2Fbazis%2Fspoon-table-bazis-2001-a/?utm_source=yandex&amp;utm_medium=cpc&amp;utm_campaign=yandex_1_klen_tovar-gallery-feed_search_prdst%7C119950902%7Csearch&amp;utm_term=---autotargeting&amp;utm_content=c:119950902%7Cg:5573577962%7Ca:1874131625898721878%7Cadp:no%7Cpt:premium%7Cpos:1%7Cst:search%7Cs:none%7Cdev:desktop%7Cmain%7Cgeoname:Сычевка%7Cgeoid:10796%7Cpid:205573577962%7Cr:205573577962&amp;calltouch_tm=yd_c:119950902_gb:5573577962_ad:1874131625898721878_ph:205573577962_st:search_pt:premium_p:1_s:none_dt:desktop_reg:10796_ret:205573577962_apt:none&amp;from=utmstart_agtag:1%7Csr:yd%7Ccname:yandex_1_klen_tovar-gallery-feed_search_prdst%7Ccid:119950902%7Cadid:1874131625898721878%7C1874131625898721878%7Cdev:desktop%7Cgpid:5573577962%7Ckey:205573577962%7Cmt:%7Cpos:1.premium%7Cst:search.none%7Creg:10796_utmend&amp;yclid=4668282350209073151</t>
  </si>
  <si>
    <t>https://smolensk.poryadok.ru/catalog/stolovye_pribory/618604/?utm_source=yandex_product_search</t>
  </si>
  <si>
    <t>https://smolensk.poryadok.ru/catalog/stolovye_pribory/10306/?utm_source=yandex_product_search</t>
  </si>
  <si>
    <t>Набор игл</t>
  </si>
  <si>
    <t>25.71.14.110</t>
  </si>
  <si>
    <t>запрет (25.71.14)</t>
  </si>
  <si>
    <t>25.93.18.110</t>
  </si>
  <si>
    <t>https://naperstok.com/catalog/products/nabor_igl_dlya_shitya_vruchnuyu_assorti_10_sht_art_s25_275_nik/?ysclid=mm0csac2z8444942374</t>
  </si>
  <si>
    <t>https://marwari.ru/catalog/shveynye-prinadlezhnosti/igly/nabory/401-06-02111?ysclid=mm0ct99f211507685</t>
  </si>
  <si>
    <t>https://leonardo.ru/ishop/good_3960806832/?ysclid=mm0culxe4431216128</t>
  </si>
  <si>
    <t>Весло кухонное пищевое дерев.150 см Веселка большая 1500 мм, бук</t>
  </si>
  <si>
    <t>Весло кухонное</t>
  </si>
  <si>
    <t>https://masterglass.ru/catalog/veselka-bolshaya-1500-mm-rab-chast-29-11-sm-buk-1/?ysclid=mm1mxi42qn756414321</t>
  </si>
  <si>
    <t>https://restotouch.ru/veselka-bolshaya-1500-mm-rabchast-2911-sm-buk-1</t>
  </si>
  <si>
    <t>https://granbazar.ru/item/401732/?ysclid=mm1n0207cu172548918</t>
  </si>
  <si>
    <t>https://rtispb.com/kovry-gryazezaschitnye/kover-yacheistyy/?etext=2202.Ypf578eVaPkR-KE5CQnxrpz3JqLAAjo2DLplV8FzAcSeNmAcsYcMEtRofCV2Nv_o_KfzWidgdHrdrnrKzzmvBJPV6c-FrJdXJS5piZTaIXiBPxPxglK03NJOOJYOQNxgZWNiaGRqdmJjd3JmbHBpcA.d60cec73af811af54809345260ecc59219f21dc2&amp;yclid=5270984375758225407</t>
  </si>
  <si>
    <t>https://rti-express.ru/tovary_i_uslugi/protivoskolzyawie-yacheistye-rezinovye-pokrytiya/protivoskolzyawij-gryazezawitnyj-yacheistyj-kover-500h1000h16-mm/</t>
  </si>
  <si>
    <t>https://mrmag.ru/shop/kovriki_pridvernye/kovrik_rezinovyy_gryazezashch_so_skvozn_otverstiyami_500kh1000_mm_tolshch_16mm_rti?ysclid=mnfpor89ex61284692</t>
  </si>
  <si>
    <t>28.29.22.120</t>
  </si>
  <si>
    <t>https://www.vseinstrumenti.ru/product/opryskivatel-pnevmaticheskij-geva-trade-lazurit-10-l-s-remnem-olgt-10l-19264287/?ysclid=mq4z79dl6o612789961</t>
  </si>
  <si>
    <t>Исаенкова А.А.</t>
  </si>
  <si>
    <t>ИКЗ: 261671500149067150100100710000000000</t>
  </si>
  <si>
    <t>25.99.12.110</t>
  </si>
  <si>
    <t>13.92.29.110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</si>
</sst>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u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90">
    <xf numFmtId="0" fontId="0" fillId="0" borderId="0" xfId="0"/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 applyAlignment="1">
      <alignment horizontal="left" vertical="center" indent="15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4" fillId="0" borderId="3" xfId="0" applyFont="1" applyBorder="1" applyAlignment="1"/>
    <xf numFmtId="0" fontId="0" fillId="0" borderId="0" xfId="0"/>
    <xf numFmtId="0" fontId="4" fillId="0" borderId="0" xfId="0" applyFont="1" applyBorder="1"/>
    <xf numFmtId="0" fontId="5" fillId="0" borderId="0" xfId="0" applyFont="1" applyBorder="1"/>
    <xf numFmtId="0" fontId="4" fillId="0" borderId="8" xfId="0" applyFont="1" applyBorder="1" applyAlignment="1"/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2" xfId="0" applyNumberFormat="1" applyFont="1" applyBorder="1"/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/>
    <xf numFmtId="0" fontId="4" fillId="0" borderId="0" xfId="0" applyFont="1" applyBorder="1" applyAlignment="1"/>
    <xf numFmtId="4" fontId="4" fillId="0" borderId="0" xfId="0" applyNumberFormat="1" applyFont="1" applyBorder="1"/>
    <xf numFmtId="0" fontId="9" fillId="0" borderId="0" xfId="0" applyFont="1" applyBorder="1" applyAlignment="1">
      <alignment horizontal="left"/>
    </xf>
    <xf numFmtId="0" fontId="0" fillId="0" borderId="0" xfId="0"/>
    <xf numFmtId="0" fontId="0" fillId="0" borderId="0" xfId="0"/>
    <xf numFmtId="0" fontId="4" fillId="0" borderId="0" xfId="0" applyFont="1"/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justify" vertical="center"/>
    </xf>
    <xf numFmtId="0" fontId="4" fillId="0" borderId="8" xfId="0" applyFont="1" applyBorder="1" applyAlignment="1">
      <alignment horizontal="center"/>
    </xf>
    <xf numFmtId="0" fontId="0" fillId="0" borderId="0" xfId="0" applyFill="1" applyBorder="1"/>
    <xf numFmtId="0" fontId="4" fillId="0" borderId="2" xfId="0" applyFont="1" applyBorder="1" applyAlignment="1">
      <alignment wrapText="1"/>
    </xf>
    <xf numFmtId="0" fontId="9" fillId="0" borderId="9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wrapText="1"/>
    </xf>
    <xf numFmtId="49" fontId="4" fillId="2" borderId="2" xfId="0" applyNumberFormat="1" applyFont="1" applyFill="1" applyBorder="1" applyAlignment="1">
      <alignment wrapText="1"/>
    </xf>
    <xf numFmtId="0" fontId="0" fillId="0" borderId="0" xfId="0"/>
    <xf numFmtId="49" fontId="4" fillId="0" borderId="2" xfId="0" applyNumberFormat="1" applyFont="1" applyBorder="1" applyAlignment="1">
      <alignment wrapText="1"/>
    </xf>
    <xf numFmtId="0" fontId="4" fillId="0" borderId="10" xfId="0" applyFont="1" applyFill="1" applyBorder="1" applyAlignment="1">
      <alignment horizontal="center"/>
    </xf>
    <xf numFmtId="49" fontId="1" fillId="0" borderId="5" xfId="0" applyNumberFormat="1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0" fillId="0" borderId="0" xfId="0"/>
    <xf numFmtId="0" fontId="12" fillId="0" borderId="8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wrapText="1"/>
    </xf>
    <xf numFmtId="4" fontId="4" fillId="0" borderId="5" xfId="0" applyNumberFormat="1" applyFont="1" applyBorder="1" applyAlignment="1">
      <alignment horizontal="center"/>
    </xf>
    <xf numFmtId="4" fontId="4" fillId="0" borderId="5" xfId="0" applyNumberFormat="1" applyFont="1" applyBorder="1"/>
    <xf numFmtId="0" fontId="4" fillId="0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2" fillId="0" borderId="8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wrapText="1"/>
    </xf>
    <xf numFmtId="0" fontId="12" fillId="0" borderId="8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wrapText="1"/>
    </xf>
    <xf numFmtId="0" fontId="0" fillId="0" borderId="0" xfId="0"/>
    <xf numFmtId="49" fontId="4" fillId="0" borderId="2" xfId="0" applyNumberFormat="1" applyFont="1" applyBorder="1" applyAlignment="1">
      <alignment wrapText="1"/>
    </xf>
    <xf numFmtId="0" fontId="4" fillId="2" borderId="2" xfId="0" applyFont="1" applyFill="1" applyBorder="1"/>
    <xf numFmtId="0" fontId="0" fillId="0" borderId="0" xfId="0"/>
    <xf numFmtId="0" fontId="12" fillId="0" borderId="8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wrapText="1"/>
    </xf>
    <xf numFmtId="0" fontId="1" fillId="2" borderId="2" xfId="0" applyFont="1" applyFill="1" applyBorder="1"/>
    <xf numFmtId="0" fontId="2" fillId="0" borderId="0" xfId="1" applyAlignment="1" applyProtection="1"/>
    <xf numFmtId="49" fontId="1" fillId="2" borderId="2" xfId="0" applyNumberFormat="1" applyFont="1" applyFill="1" applyBorder="1" applyAlignment="1">
      <alignment wrapText="1"/>
    </xf>
    <xf numFmtId="0" fontId="0" fillId="0" borderId="2" xfId="0" applyBorder="1" applyAlignment="1">
      <alignment horizontal="center"/>
    </xf>
    <xf numFmtId="4" fontId="1" fillId="0" borderId="2" xfId="0" applyNumberFormat="1" applyFont="1" applyBorder="1" applyAlignment="1"/>
    <xf numFmtId="0" fontId="4" fillId="0" borderId="2" xfId="0" applyFont="1" applyBorder="1" applyAlignment="1"/>
    <xf numFmtId="0" fontId="4" fillId="0" borderId="5" xfId="0" applyFont="1" applyBorder="1" applyAlignment="1"/>
    <xf numFmtId="49" fontId="4" fillId="2" borderId="5" xfId="0" applyNumberFormat="1" applyFont="1" applyFill="1" applyBorder="1" applyAlignment="1">
      <alignment wrapText="1"/>
    </xf>
    <xf numFmtId="49" fontId="4" fillId="2" borderId="10" xfId="0" applyNumberFormat="1" applyFont="1" applyFill="1" applyBorder="1" applyAlignment="1">
      <alignment wrapText="1"/>
    </xf>
    <xf numFmtId="0" fontId="0" fillId="2" borderId="0" xfId="0" applyFill="1"/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2" fillId="0" borderId="0" xfId="1" applyAlignment="1" applyProtection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rmag.ru/shop/kovriki_pridvernye/kovrik_rezinovyy_gryazezashch_so_skvozn_otverstiyami_500kh1000_mm_tolshch_16mm_rti?ysclid=mnfpor89ex61284692" TargetMode="External"/><Relationship Id="rId2" Type="http://schemas.openxmlformats.org/officeDocument/2006/relationships/hyperlink" Target="https://rti-express.ru/tovary_i_uslugi/protivoskolzyawie-yacheistye-rezinovye-pokrytiya/protivoskolzyawij-gryazezawitnyj-yacheistyj-kover-500h1000h16-mm/" TargetMode="External"/><Relationship Id="rId1" Type="http://schemas.openxmlformats.org/officeDocument/2006/relationships/hyperlink" Target="consultantplus://offline/ref=D833979E70E696AE92584DA280381B40E7C74FCB171E7681A40ADECDED266245CAC09F9C10F90E32C78533D6D9F2E96121445C5900E3E8D2S3TB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vseinstrumenti.ru/product/opryskivatel-pnevmaticheskij-geva-trade-lazurit-10-l-s-remnem-olgt-10l-19264287/?ysclid=mq4z79dl6o612789961" TargetMode="External"/><Relationship Id="rId4" Type="http://schemas.openxmlformats.org/officeDocument/2006/relationships/hyperlink" Target="https://poryadok.ru/catalog/opryskivateli_i_aksessuary/5954/?ysclid=mlui7svwvt390163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20"/>
  <sheetViews>
    <sheetView tabSelected="1" topLeftCell="A4" workbookViewId="0">
      <selection activeCell="G125" sqref="G125"/>
    </sheetView>
  </sheetViews>
  <sheetFormatPr defaultRowHeight="15" x14ac:dyDescent="0.25"/>
  <cols>
    <col min="1" max="1" width="8.7109375" customWidth="1"/>
    <col min="2" max="2" width="45.5703125" customWidth="1"/>
    <col min="3" max="3" width="14.7109375" customWidth="1"/>
    <col min="4" max="5" width="11.5703125" customWidth="1"/>
    <col min="6" max="8" width="12.5703125" customWidth="1"/>
    <col min="9" max="13" width="13.85546875" customWidth="1"/>
    <col min="14" max="14" width="26.28515625" customWidth="1"/>
    <col min="15" max="15" width="18.28515625" customWidth="1"/>
  </cols>
  <sheetData>
    <row r="2" spans="1:15" x14ac:dyDescent="0.25">
      <c r="A2" s="1"/>
      <c r="B2" s="1"/>
      <c r="C2" s="1"/>
      <c r="D2" s="1"/>
      <c r="E2" s="4"/>
      <c r="F2" s="4"/>
      <c r="G2" s="4"/>
      <c r="H2" s="1"/>
      <c r="I2" s="1"/>
      <c r="J2" s="1"/>
      <c r="K2" s="1"/>
      <c r="L2" s="82" t="s">
        <v>0</v>
      </c>
      <c r="M2" s="82"/>
    </row>
    <row r="3" spans="1:15" x14ac:dyDescent="0.25">
      <c r="A3" s="1"/>
      <c r="B3" s="1"/>
      <c r="C3" s="1"/>
      <c r="D3" s="1"/>
      <c r="E3" s="1"/>
      <c r="F3" s="1"/>
      <c r="G3" s="1"/>
      <c r="H3" s="1"/>
      <c r="I3" s="83" t="s">
        <v>1</v>
      </c>
      <c r="J3" s="83"/>
      <c r="K3" s="83"/>
      <c r="L3" s="83"/>
      <c r="M3" s="83"/>
    </row>
    <row r="4" spans="1:15" x14ac:dyDescent="0.25">
      <c r="A4" s="1"/>
      <c r="B4" s="1"/>
      <c r="C4" s="1"/>
      <c r="D4" s="1"/>
      <c r="E4" s="1"/>
      <c r="F4" s="1"/>
      <c r="G4" s="1"/>
      <c r="H4" s="1"/>
      <c r="I4" s="83"/>
      <c r="J4" s="83"/>
      <c r="K4" s="83"/>
      <c r="L4" s="83"/>
      <c r="M4" s="83"/>
    </row>
    <row r="5" spans="1:15" ht="30.75" customHeight="1" x14ac:dyDescent="0.25">
      <c r="A5" s="1"/>
      <c r="B5" s="1"/>
      <c r="C5" s="1"/>
      <c r="D5" s="1"/>
      <c r="E5" s="1"/>
      <c r="F5" s="1"/>
      <c r="G5" s="1"/>
      <c r="H5" s="1"/>
      <c r="I5" s="83"/>
      <c r="J5" s="83"/>
      <c r="K5" s="83"/>
      <c r="L5" s="83"/>
      <c r="M5" s="83"/>
    </row>
    <row r="6" spans="1:15" x14ac:dyDescent="0.25">
      <c r="A6" s="1"/>
      <c r="B6" s="1"/>
      <c r="C6" s="1"/>
      <c r="D6" s="1"/>
      <c r="E6" s="6"/>
      <c r="F6" s="6"/>
      <c r="G6" s="6"/>
      <c r="H6" s="6"/>
      <c r="I6" s="1"/>
      <c r="J6" s="1"/>
      <c r="K6" s="1"/>
      <c r="L6" s="1"/>
      <c r="M6" s="1"/>
    </row>
    <row r="7" spans="1:15" ht="36.75" customHeight="1" x14ac:dyDescent="0.25">
      <c r="A7" s="84" t="s">
        <v>2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</row>
    <row r="8" spans="1:15" x14ac:dyDescent="0.25">
      <c r="A8" s="2"/>
      <c r="B8" s="86" t="s">
        <v>139</v>
      </c>
      <c r="C8" s="86"/>
      <c r="D8" s="86"/>
      <c r="E8" s="86"/>
      <c r="F8" s="86"/>
      <c r="G8" s="86"/>
      <c r="H8" s="2"/>
      <c r="I8" s="2"/>
      <c r="J8" s="2"/>
      <c r="K8" s="2"/>
      <c r="L8" s="2"/>
      <c r="M8" s="2"/>
    </row>
    <row r="9" spans="1:15" x14ac:dyDescent="0.25">
      <c r="A9" s="3"/>
      <c r="B9" s="7" t="s">
        <v>7</v>
      </c>
      <c r="C9" s="7"/>
      <c r="D9" s="7"/>
      <c r="E9" s="7"/>
      <c r="F9" s="7"/>
      <c r="G9" s="7"/>
      <c r="H9" s="7"/>
      <c r="I9" s="2"/>
      <c r="J9" s="2"/>
      <c r="K9" s="2"/>
      <c r="L9" s="2"/>
      <c r="M9" s="2"/>
    </row>
    <row r="10" spans="1:15" x14ac:dyDescent="0.25">
      <c r="A10" s="3"/>
      <c r="B10" s="1"/>
      <c r="C10" s="1"/>
      <c r="D10" s="5" t="s">
        <v>3</v>
      </c>
      <c r="E10" s="2"/>
      <c r="F10" s="2"/>
      <c r="G10" s="2"/>
      <c r="H10" s="2"/>
      <c r="I10" s="1"/>
      <c r="J10" s="85" t="s">
        <v>4</v>
      </c>
      <c r="K10" s="85"/>
      <c r="L10" s="85"/>
      <c r="M10" s="1"/>
    </row>
    <row r="11" spans="1:15" x14ac:dyDescent="0.25">
      <c r="A11" s="81" t="s">
        <v>5</v>
      </c>
      <c r="B11" s="81"/>
      <c r="C11" s="81"/>
      <c r="D11" s="81"/>
      <c r="E11" s="81"/>
      <c r="F11" s="81" t="s">
        <v>6</v>
      </c>
      <c r="G11" s="81"/>
      <c r="H11" s="81"/>
      <c r="I11" s="81"/>
      <c r="J11" s="81"/>
      <c r="K11" s="81"/>
      <c r="L11" s="81"/>
      <c r="M11" s="81"/>
    </row>
    <row r="12" spans="1:15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5" x14ac:dyDescent="0.25">
      <c r="A13" s="79" t="s">
        <v>8</v>
      </c>
      <c r="B13" s="79" t="s">
        <v>9</v>
      </c>
      <c r="C13" s="79" t="s">
        <v>10</v>
      </c>
      <c r="D13" s="79" t="s">
        <v>11</v>
      </c>
      <c r="E13" s="79" t="s">
        <v>12</v>
      </c>
      <c r="F13" s="87" t="s">
        <v>13</v>
      </c>
      <c r="G13" s="88"/>
      <c r="H13" s="88"/>
      <c r="I13" s="87" t="s">
        <v>14</v>
      </c>
      <c r="J13" s="88"/>
      <c r="K13" s="89"/>
      <c r="L13" s="79" t="s">
        <v>15</v>
      </c>
      <c r="M13" s="79" t="s">
        <v>16</v>
      </c>
    </row>
    <row r="14" spans="1:15" ht="57" x14ac:dyDescent="0.25">
      <c r="A14" s="80"/>
      <c r="B14" s="80"/>
      <c r="C14" s="80"/>
      <c r="D14" s="80"/>
      <c r="E14" s="80"/>
      <c r="F14" s="12" t="s">
        <v>17</v>
      </c>
      <c r="G14" s="12" t="s">
        <v>18</v>
      </c>
      <c r="H14" s="12" t="s">
        <v>19</v>
      </c>
      <c r="I14" s="12" t="s">
        <v>20</v>
      </c>
      <c r="J14" s="12" t="s">
        <v>21</v>
      </c>
      <c r="K14" s="12" t="s">
        <v>22</v>
      </c>
      <c r="L14" s="80"/>
      <c r="M14" s="80"/>
      <c r="N14" s="32" t="s">
        <v>32</v>
      </c>
      <c r="O14" s="32" t="s">
        <v>33</v>
      </c>
    </row>
    <row r="15" spans="1:15" x14ac:dyDescent="0.25">
      <c r="A15" s="13">
        <v>1</v>
      </c>
      <c r="B15" s="58" t="s">
        <v>39</v>
      </c>
      <c r="C15" s="36" t="s">
        <v>36</v>
      </c>
      <c r="D15" s="13" t="s">
        <v>31</v>
      </c>
      <c r="E15" s="16">
        <v>30</v>
      </c>
      <c r="F15" s="66">
        <v>1052.5999999999999</v>
      </c>
      <c r="G15" s="66">
        <v>1022</v>
      </c>
      <c r="H15" s="66">
        <v>1236</v>
      </c>
      <c r="I15" s="14">
        <f>AVERAGE(F15:H15)</f>
        <v>1103.5333333333333</v>
      </c>
      <c r="J15" s="13">
        <f t="shared" ref="J15:J22" si="0">SQRT(SUM(POWER(F15-I15,2),POWER(G15-I15,2),POWER(H15-I15,2))/2)</f>
        <v>115.7352726412019</v>
      </c>
      <c r="K15" s="13">
        <f>J15/I15*100</f>
        <v>10.487700656183343</v>
      </c>
      <c r="L15" s="15">
        <v>1103.53</v>
      </c>
      <c r="M15" s="15">
        <f>L15*E15</f>
        <v>33105.9</v>
      </c>
      <c r="N15" t="s">
        <v>37</v>
      </c>
      <c r="O15" t="s">
        <v>38</v>
      </c>
    </row>
    <row r="16" spans="1:15" s="59" customFormat="1" ht="30" x14ac:dyDescent="0.25">
      <c r="A16" s="13">
        <v>2</v>
      </c>
      <c r="B16" s="34" t="s">
        <v>128</v>
      </c>
      <c r="C16" s="61" t="s">
        <v>36</v>
      </c>
      <c r="D16" s="60" t="s">
        <v>31</v>
      </c>
      <c r="E16" s="13">
        <v>5</v>
      </c>
      <c r="F16" s="66">
        <v>966.2</v>
      </c>
      <c r="G16" s="66">
        <v>1040</v>
      </c>
      <c r="H16" s="66">
        <v>1353</v>
      </c>
      <c r="I16" s="14">
        <f>AVERAGE(F16:H16)</f>
        <v>1119.7333333333333</v>
      </c>
      <c r="J16" s="13">
        <f t="shared" si="0"/>
        <v>205.35728215316186</v>
      </c>
      <c r="K16" s="13">
        <f>J16/I16*100</f>
        <v>18.339838248972541</v>
      </c>
      <c r="L16" s="15">
        <v>1119.73</v>
      </c>
      <c r="M16" s="15">
        <f>L16*E16</f>
        <v>5598.65</v>
      </c>
      <c r="N16" s="59" t="s">
        <v>37</v>
      </c>
      <c r="O16" s="59" t="s">
        <v>38</v>
      </c>
    </row>
    <row r="17" spans="1:15" s="59" customFormat="1" x14ac:dyDescent="0.25">
      <c r="A17" s="13">
        <v>3</v>
      </c>
      <c r="B17" s="34" t="s">
        <v>60</v>
      </c>
      <c r="C17" s="34" t="s">
        <v>62</v>
      </c>
      <c r="D17" s="13" t="s">
        <v>31</v>
      </c>
      <c r="E17" s="13">
        <v>40</v>
      </c>
      <c r="F17" s="67">
        <v>125.47</v>
      </c>
      <c r="G17" s="67">
        <v>179</v>
      </c>
      <c r="H17" s="67">
        <v>114</v>
      </c>
      <c r="I17" s="14">
        <f t="shared" ref="I17:I19" si="1">AVERAGE(F17:H17)</f>
        <v>139.49</v>
      </c>
      <c r="J17" s="13">
        <f t="shared" si="0"/>
        <v>34.693951922489312</v>
      </c>
      <c r="K17" s="13">
        <f t="shared" ref="K17:K19" si="2">J17/I17*100</f>
        <v>24.871999370914981</v>
      </c>
      <c r="L17" s="15">
        <v>1119.73</v>
      </c>
      <c r="M17" s="15">
        <f t="shared" ref="M17:M19" si="3">L17*E17</f>
        <v>44789.2</v>
      </c>
      <c r="N17" s="30" t="s">
        <v>63</v>
      </c>
    </row>
    <row r="18" spans="1:15" s="59" customFormat="1" x14ac:dyDescent="0.25">
      <c r="A18" s="13">
        <v>4</v>
      </c>
      <c r="B18" s="69" t="s">
        <v>88</v>
      </c>
      <c r="C18" s="34" t="s">
        <v>62</v>
      </c>
      <c r="D18" s="60" t="s">
        <v>31</v>
      </c>
      <c r="E18" s="13">
        <v>50</v>
      </c>
      <c r="F18" s="68">
        <v>34</v>
      </c>
      <c r="G18" s="68">
        <v>25</v>
      </c>
      <c r="H18" s="68">
        <v>29</v>
      </c>
      <c r="I18" s="14">
        <f t="shared" si="1"/>
        <v>29.333333333333332</v>
      </c>
      <c r="J18" s="13">
        <f t="shared" si="0"/>
        <v>4.5092497528228943</v>
      </c>
      <c r="K18" s="13">
        <f t="shared" si="2"/>
        <v>15.372442339168959</v>
      </c>
      <c r="L18" s="15">
        <v>1119.73</v>
      </c>
      <c r="M18" s="15">
        <f t="shared" si="3"/>
        <v>55986.5</v>
      </c>
      <c r="N18" s="30" t="s">
        <v>63</v>
      </c>
    </row>
    <row r="19" spans="1:15" s="59" customFormat="1" x14ac:dyDescent="0.25">
      <c r="A19" s="13">
        <v>5</v>
      </c>
      <c r="B19" s="34" t="s">
        <v>90</v>
      </c>
      <c r="C19" s="34" t="s">
        <v>91</v>
      </c>
      <c r="D19" s="60" t="s">
        <v>31</v>
      </c>
      <c r="E19" s="13">
        <v>40</v>
      </c>
      <c r="F19" s="68">
        <v>893</v>
      </c>
      <c r="G19" s="68">
        <v>1010</v>
      </c>
      <c r="H19" s="68">
        <v>942</v>
      </c>
      <c r="I19" s="14">
        <f t="shared" si="1"/>
        <v>948.33333333333337</v>
      </c>
      <c r="J19" s="13">
        <f t="shared" si="0"/>
        <v>58.756559917453757</v>
      </c>
      <c r="K19" s="13">
        <f t="shared" si="2"/>
        <v>6.1957708173061956</v>
      </c>
      <c r="L19" s="15">
        <v>1119.73</v>
      </c>
      <c r="M19" s="15">
        <f t="shared" si="3"/>
        <v>44789.2</v>
      </c>
      <c r="N19" s="30" t="s">
        <v>63</v>
      </c>
    </row>
    <row r="20" spans="1:15" x14ac:dyDescent="0.25">
      <c r="A20" s="13">
        <v>6</v>
      </c>
      <c r="B20" s="58" t="s">
        <v>30</v>
      </c>
      <c r="C20" s="33" t="s">
        <v>34</v>
      </c>
      <c r="D20" s="13" t="s">
        <v>31</v>
      </c>
      <c r="E20" s="13">
        <v>50</v>
      </c>
      <c r="F20" s="67">
        <v>170</v>
      </c>
      <c r="G20" s="67">
        <v>235</v>
      </c>
      <c r="H20" s="67">
        <v>174</v>
      </c>
      <c r="I20" s="14">
        <f t="shared" ref="I20:I22" si="4">AVERAGE(F20:H20)</f>
        <v>193</v>
      </c>
      <c r="J20" s="13">
        <f t="shared" si="0"/>
        <v>36.42801120017397</v>
      </c>
      <c r="K20" s="13">
        <f t="shared" ref="K20:K22" si="5">J20/I20*100</f>
        <v>18.874617202162678</v>
      </c>
      <c r="L20" s="15">
        <v>193</v>
      </c>
      <c r="M20" s="15">
        <f t="shared" ref="M20:M31" si="6">L20*E20</f>
        <v>9650</v>
      </c>
      <c r="N20" s="30" t="s">
        <v>37</v>
      </c>
      <c r="O20" t="s">
        <v>38</v>
      </c>
    </row>
    <row r="21" spans="1:15" x14ac:dyDescent="0.25">
      <c r="A21" s="13">
        <v>7</v>
      </c>
      <c r="B21" s="62" t="s">
        <v>49</v>
      </c>
      <c r="C21" s="31" t="s">
        <v>140</v>
      </c>
      <c r="D21" s="13" t="s">
        <v>31</v>
      </c>
      <c r="E21" s="13">
        <v>5</v>
      </c>
      <c r="F21" s="67">
        <v>960</v>
      </c>
      <c r="G21" s="67">
        <v>1080</v>
      </c>
      <c r="H21" s="67">
        <v>1072</v>
      </c>
      <c r="I21" s="14">
        <f t="shared" si="4"/>
        <v>1037.3333333333333</v>
      </c>
      <c r="J21" s="13">
        <f t="shared" si="0"/>
        <v>67.091976668848659</v>
      </c>
      <c r="K21" s="13">
        <f t="shared" si="5"/>
        <v>6.467735540056105</v>
      </c>
      <c r="L21" s="15">
        <v>1037.33</v>
      </c>
      <c r="M21" s="15">
        <f t="shared" si="6"/>
        <v>5186.6499999999996</v>
      </c>
      <c r="N21" s="30" t="s">
        <v>51</v>
      </c>
    </row>
    <row r="22" spans="1:15" x14ac:dyDescent="0.25">
      <c r="A22" s="13">
        <v>8</v>
      </c>
      <c r="B22" s="62" t="s">
        <v>50</v>
      </c>
      <c r="C22" s="31" t="s">
        <v>140</v>
      </c>
      <c r="D22" s="13" t="s">
        <v>31</v>
      </c>
      <c r="E22" s="13">
        <v>5</v>
      </c>
      <c r="F22" s="67">
        <v>690</v>
      </c>
      <c r="G22" s="67">
        <v>777</v>
      </c>
      <c r="H22" s="67">
        <v>635</v>
      </c>
      <c r="I22" s="14">
        <f t="shared" si="4"/>
        <v>700.66666666666663</v>
      </c>
      <c r="J22" s="13">
        <f t="shared" si="0"/>
        <v>71.598417114719325</v>
      </c>
      <c r="K22" s="13">
        <f t="shared" si="5"/>
        <v>10.218613289446147</v>
      </c>
      <c r="L22" s="15">
        <v>700.67</v>
      </c>
      <c r="M22" s="15">
        <f t="shared" si="6"/>
        <v>3503.35</v>
      </c>
      <c r="N22" s="30" t="s">
        <v>51</v>
      </c>
    </row>
    <row r="23" spans="1:15" s="22" customFormat="1" x14ac:dyDescent="0.25">
      <c r="A23" s="13">
        <v>9</v>
      </c>
      <c r="B23" s="70" t="s">
        <v>61</v>
      </c>
      <c r="C23" s="38" t="s">
        <v>64</v>
      </c>
      <c r="D23" s="37" t="s">
        <v>31</v>
      </c>
      <c r="E23" s="39">
        <v>40</v>
      </c>
      <c r="F23" s="68">
        <v>610.66999999999996</v>
      </c>
      <c r="G23" s="68">
        <v>455</v>
      </c>
      <c r="H23" s="68">
        <v>634</v>
      </c>
      <c r="I23" s="43">
        <f t="shared" ref="I23" si="7">AVERAGE(F23:H23)</f>
        <v>566.55666666666673</v>
      </c>
      <c r="J23" s="39">
        <f t="shared" ref="J23" si="8">SQRT(SUM(POWER(F23-I23,2),POWER(G23-I23,2),POWER(H23-I23,2))/2)</f>
        <v>97.312587229676154</v>
      </c>
      <c r="K23" s="39">
        <f t="shared" ref="K23" si="9">J23/I23*100</f>
        <v>17.17614370372063</v>
      </c>
      <c r="L23" s="44">
        <v>566.55999999999995</v>
      </c>
      <c r="M23" s="15">
        <f t="shared" si="6"/>
        <v>22662.399999999998</v>
      </c>
      <c r="N23" s="30" t="s">
        <v>37</v>
      </c>
    </row>
    <row r="24" spans="1:15" s="40" customFormat="1" x14ac:dyDescent="0.25">
      <c r="A24" s="13">
        <v>10</v>
      </c>
      <c r="B24" s="34" t="s">
        <v>73</v>
      </c>
      <c r="C24" s="42" t="s">
        <v>75</v>
      </c>
      <c r="D24" s="41" t="s">
        <v>31</v>
      </c>
      <c r="E24" s="13">
        <v>50</v>
      </c>
      <c r="F24" s="67">
        <v>35.33</v>
      </c>
      <c r="G24" s="67">
        <v>21.1</v>
      </c>
      <c r="H24" s="67">
        <v>40</v>
      </c>
      <c r="I24" s="43">
        <f t="shared" ref="I24:I25" si="10">AVERAGE(F24:H24)</f>
        <v>32.143333333333338</v>
      </c>
      <c r="J24" s="39">
        <f t="shared" ref="J24:J25" si="11">SQRT(SUM(POWER(F24-I24,2),POWER(G24-I24,2),POWER(H24-I24,2))/2)</f>
        <v>9.844726168529693</v>
      </c>
      <c r="K24" s="39">
        <f t="shared" ref="K24:K25" si="12">J24/I24*100</f>
        <v>30.627583226785308</v>
      </c>
      <c r="L24" s="44">
        <v>32.14</v>
      </c>
      <c r="M24" s="15">
        <f t="shared" si="6"/>
        <v>1607</v>
      </c>
      <c r="N24" s="30" t="s">
        <v>37</v>
      </c>
    </row>
    <row r="25" spans="1:15" s="40" customFormat="1" x14ac:dyDescent="0.25">
      <c r="A25" s="13">
        <v>11</v>
      </c>
      <c r="B25" s="34" t="s">
        <v>74</v>
      </c>
      <c r="C25" s="42" t="s">
        <v>75</v>
      </c>
      <c r="D25" s="41" t="s">
        <v>31</v>
      </c>
      <c r="E25" s="13">
        <v>50</v>
      </c>
      <c r="F25" s="67">
        <v>15.9</v>
      </c>
      <c r="G25" s="67">
        <v>16</v>
      </c>
      <c r="H25" s="67">
        <v>21.1</v>
      </c>
      <c r="I25" s="43">
        <f t="shared" si="10"/>
        <v>17.666666666666668</v>
      </c>
      <c r="J25" s="39">
        <f t="shared" si="11"/>
        <v>2.9737742572921264</v>
      </c>
      <c r="K25" s="39">
        <f t="shared" si="12"/>
        <v>16.832684475238448</v>
      </c>
      <c r="L25" s="44">
        <v>17.670000000000002</v>
      </c>
      <c r="M25" s="15">
        <f t="shared" si="6"/>
        <v>883.50000000000011</v>
      </c>
      <c r="N25" s="30" t="s">
        <v>37</v>
      </c>
    </row>
    <row r="26" spans="1:15" x14ac:dyDescent="0.25">
      <c r="A26" s="13">
        <v>12</v>
      </c>
      <c r="B26" s="34" t="s">
        <v>87</v>
      </c>
      <c r="C26" s="53" t="s">
        <v>141</v>
      </c>
      <c r="D26" s="46" t="s">
        <v>31</v>
      </c>
      <c r="E26" s="45">
        <v>1500</v>
      </c>
      <c r="F26" s="67">
        <v>8</v>
      </c>
      <c r="G26" s="67">
        <v>8.75</v>
      </c>
      <c r="H26" s="67">
        <v>10.1</v>
      </c>
      <c r="I26" s="43">
        <f t="shared" ref="I26" si="13">AVERAGE(F26:H26)</f>
        <v>8.9500000000000011</v>
      </c>
      <c r="J26" s="39">
        <f t="shared" ref="J26" si="14">SQRT(SUM(POWER(F26-I26,2),POWER(G26-I26,2),POWER(H26-I26,2))/2)</f>
        <v>1.064189832689638</v>
      </c>
      <c r="K26" s="39">
        <f t="shared" ref="K26" si="15">J26/I26*100</f>
        <v>11.890389192062994</v>
      </c>
      <c r="L26" s="44">
        <v>8.9499999999999993</v>
      </c>
      <c r="M26" s="15">
        <f t="shared" si="6"/>
        <v>13424.999999999998</v>
      </c>
      <c r="N26" s="30" t="s">
        <v>89</v>
      </c>
    </row>
    <row r="27" spans="1:15" s="50" customFormat="1" x14ac:dyDescent="0.25">
      <c r="A27" s="13">
        <v>13</v>
      </c>
      <c r="B27" s="34" t="s">
        <v>111</v>
      </c>
      <c r="C27" s="57" t="s">
        <v>122</v>
      </c>
      <c r="D27" s="51" t="s">
        <v>31</v>
      </c>
      <c r="E27" s="65">
        <v>10</v>
      </c>
      <c r="F27" s="67">
        <v>38</v>
      </c>
      <c r="G27" s="67">
        <v>32</v>
      </c>
      <c r="H27" s="67">
        <v>47</v>
      </c>
      <c r="I27" s="43">
        <f t="shared" ref="I27:I31" si="16">AVERAGE(F27:H27)</f>
        <v>39</v>
      </c>
      <c r="J27" s="39">
        <f t="shared" ref="J27:J31" si="17">SQRT(SUM(POWER(F27-I27,2),POWER(G27-I27,2),POWER(H27-I27,2))/2)</f>
        <v>7.5498344352707498</v>
      </c>
      <c r="K27" s="39">
        <f t="shared" ref="K27:K31" si="18">J27/I27*100</f>
        <v>19.358549834027563</v>
      </c>
      <c r="L27" s="44">
        <v>39</v>
      </c>
      <c r="M27" s="15">
        <f t="shared" si="6"/>
        <v>390</v>
      </c>
      <c r="N27" s="50" t="s">
        <v>123</v>
      </c>
    </row>
    <row r="28" spans="1:15" s="50" customFormat="1" x14ac:dyDescent="0.25">
      <c r="A28" s="13">
        <v>14</v>
      </c>
      <c r="B28" s="34" t="s">
        <v>112</v>
      </c>
      <c r="C28" s="52" t="s">
        <v>122</v>
      </c>
      <c r="D28" s="51" t="s">
        <v>31</v>
      </c>
      <c r="E28" s="65">
        <v>10</v>
      </c>
      <c r="F28" s="67">
        <v>38</v>
      </c>
      <c r="G28" s="67">
        <v>65</v>
      </c>
      <c r="H28" s="67">
        <v>66</v>
      </c>
      <c r="I28" s="43">
        <f t="shared" si="16"/>
        <v>56.333333333333336</v>
      </c>
      <c r="J28" s="39">
        <f t="shared" si="17"/>
        <v>15.88500340992514</v>
      </c>
      <c r="K28" s="39">
        <f t="shared" si="18"/>
        <v>28.198230905192556</v>
      </c>
      <c r="L28" s="44">
        <v>56.33</v>
      </c>
      <c r="M28" s="15">
        <f t="shared" si="6"/>
        <v>563.29999999999995</v>
      </c>
      <c r="N28" s="56" t="s">
        <v>123</v>
      </c>
    </row>
    <row r="29" spans="1:15" s="50" customFormat="1" x14ac:dyDescent="0.25">
      <c r="A29" s="13">
        <v>15</v>
      </c>
      <c r="B29" s="34" t="s">
        <v>121</v>
      </c>
      <c r="C29" s="52" t="s">
        <v>124</v>
      </c>
      <c r="D29" s="51" t="s">
        <v>31</v>
      </c>
      <c r="E29" s="65">
        <v>10</v>
      </c>
      <c r="F29" s="67">
        <v>49</v>
      </c>
      <c r="G29" s="67">
        <v>40</v>
      </c>
      <c r="H29" s="67">
        <v>49</v>
      </c>
      <c r="I29" s="43">
        <f t="shared" si="16"/>
        <v>46</v>
      </c>
      <c r="J29" s="39">
        <f t="shared" si="17"/>
        <v>5.196152422706632</v>
      </c>
      <c r="K29" s="39">
        <f t="shared" si="18"/>
        <v>11.295983527623113</v>
      </c>
      <c r="L29" s="44">
        <v>46</v>
      </c>
      <c r="M29" s="15">
        <f t="shared" si="6"/>
        <v>460</v>
      </c>
      <c r="N29" s="50" t="s">
        <v>37</v>
      </c>
      <c r="O29" s="50" t="s">
        <v>44</v>
      </c>
    </row>
    <row r="30" spans="1:15" s="59" customFormat="1" x14ac:dyDescent="0.25">
      <c r="A30" s="13">
        <v>16</v>
      </c>
      <c r="B30" s="34" t="s">
        <v>72</v>
      </c>
      <c r="C30" s="64" t="s">
        <v>136</v>
      </c>
      <c r="D30" s="13" t="s">
        <v>31</v>
      </c>
      <c r="E30" s="13">
        <v>15</v>
      </c>
      <c r="F30" s="66">
        <v>1538</v>
      </c>
      <c r="G30" s="66">
        <v>1382.38</v>
      </c>
      <c r="H30" s="66">
        <v>1566</v>
      </c>
      <c r="I30" s="43">
        <f t="shared" si="16"/>
        <v>1495.46</v>
      </c>
      <c r="J30" s="39">
        <f t="shared" si="17"/>
        <v>98.925804520357516</v>
      </c>
      <c r="K30" s="39">
        <f t="shared" si="18"/>
        <v>6.6150752624849556</v>
      </c>
      <c r="L30" s="44">
        <v>1495.46</v>
      </c>
      <c r="M30" s="15">
        <f t="shared" si="6"/>
        <v>22431.9</v>
      </c>
      <c r="N30" s="59" t="s">
        <v>37</v>
      </c>
    </row>
    <row r="31" spans="1:15" s="50" customFormat="1" x14ac:dyDescent="0.25">
      <c r="A31" s="13">
        <v>17</v>
      </c>
      <c r="B31" s="34" t="s">
        <v>106</v>
      </c>
      <c r="C31" s="55" t="s">
        <v>105</v>
      </c>
      <c r="D31" s="54" t="s">
        <v>31</v>
      </c>
      <c r="E31" s="13">
        <v>50</v>
      </c>
      <c r="F31" s="67">
        <v>89</v>
      </c>
      <c r="G31" s="67">
        <v>85</v>
      </c>
      <c r="H31" s="67">
        <v>50</v>
      </c>
      <c r="I31" s="43">
        <f t="shared" si="16"/>
        <v>74.666666666666671</v>
      </c>
      <c r="J31" s="39">
        <f t="shared" si="17"/>
        <v>21.45538005567213</v>
      </c>
      <c r="K31" s="39">
        <f t="shared" si="18"/>
        <v>28.734884003132315</v>
      </c>
      <c r="L31" s="44">
        <v>74.67</v>
      </c>
      <c r="M31" s="15">
        <f t="shared" si="6"/>
        <v>3733.5</v>
      </c>
      <c r="N31" s="50" t="s">
        <v>37</v>
      </c>
    </row>
    <row r="32" spans="1:15" x14ac:dyDescent="0.25">
      <c r="A32" s="72" t="s">
        <v>23</v>
      </c>
      <c r="B32" s="73"/>
      <c r="C32" s="73"/>
      <c r="D32" s="29"/>
      <c r="E32" s="11"/>
      <c r="F32" s="11"/>
      <c r="G32" s="11"/>
      <c r="H32" s="11"/>
      <c r="I32" s="11"/>
      <c r="J32" s="11"/>
      <c r="K32" s="11"/>
      <c r="L32" s="17"/>
      <c r="M32" s="15">
        <f>SUM(M15:M31)</f>
        <v>268766.05</v>
      </c>
    </row>
    <row r="33" spans="1:15" s="21" customFormat="1" x14ac:dyDescent="0.25">
      <c r="A33" s="20"/>
      <c r="B33" s="20"/>
      <c r="C33" s="20"/>
      <c r="D33" s="18"/>
      <c r="E33" s="18"/>
      <c r="F33" s="18"/>
      <c r="G33" s="18"/>
      <c r="H33" s="18"/>
      <c r="I33" s="18"/>
      <c r="J33" s="18"/>
      <c r="K33" s="18"/>
      <c r="L33" s="18"/>
      <c r="M33" s="19"/>
    </row>
    <row r="34" spans="1:15" x14ac:dyDescent="0.25">
      <c r="A34" s="9"/>
      <c r="B34" s="76" t="s">
        <v>24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8"/>
      <c r="O34" s="8"/>
    </row>
    <row r="35" spans="1:15" x14ac:dyDescent="0.25">
      <c r="A35" s="9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8"/>
      <c r="O35" s="8"/>
    </row>
    <row r="36" spans="1:15" x14ac:dyDescent="0.25">
      <c r="A36" s="10" t="s">
        <v>25</v>
      </c>
      <c r="B36" s="74"/>
      <c r="C36" s="74"/>
      <c r="D36" s="75"/>
      <c r="E36" s="75"/>
      <c r="F36" s="75"/>
      <c r="G36" s="75"/>
      <c r="H36" s="75"/>
      <c r="I36" s="75"/>
      <c r="J36" s="75"/>
      <c r="K36" s="8"/>
      <c r="L36" s="8"/>
      <c r="M36" s="8"/>
      <c r="N36" s="8"/>
      <c r="O36" s="8"/>
    </row>
    <row r="37" spans="1:15" x14ac:dyDescent="0.25">
      <c r="A37" t="s">
        <v>40</v>
      </c>
      <c r="B37" t="s">
        <v>41</v>
      </c>
    </row>
    <row r="38" spans="1:15" x14ac:dyDescent="0.25">
      <c r="B38" t="s">
        <v>42</v>
      </c>
    </row>
    <row r="39" spans="1:15" x14ac:dyDescent="0.25">
      <c r="B39" t="s">
        <v>43</v>
      </c>
    </row>
    <row r="40" spans="1:15" s="59" customFormat="1" x14ac:dyDescent="0.25"/>
    <row r="41" spans="1:15" s="59" customFormat="1" x14ac:dyDescent="0.25">
      <c r="A41" s="59" t="s">
        <v>129</v>
      </c>
      <c r="B41" s="59" t="s">
        <v>130</v>
      </c>
    </row>
    <row r="42" spans="1:15" s="59" customFormat="1" x14ac:dyDescent="0.25">
      <c r="B42" s="59" t="s">
        <v>131</v>
      </c>
    </row>
    <row r="43" spans="1:15" s="59" customFormat="1" x14ac:dyDescent="0.25">
      <c r="B43" s="59" t="s">
        <v>132</v>
      </c>
    </row>
    <row r="44" spans="1:15" s="49" customFormat="1" x14ac:dyDescent="0.25"/>
    <row r="45" spans="1:15" s="49" customFormat="1" x14ac:dyDescent="0.25">
      <c r="A45" s="49" t="s">
        <v>35</v>
      </c>
      <c r="B45" s="49" t="s">
        <v>85</v>
      </c>
    </row>
    <row r="46" spans="1:15" s="49" customFormat="1" x14ac:dyDescent="0.25">
      <c r="B46" s="49" t="s">
        <v>84</v>
      </c>
    </row>
    <row r="47" spans="1:15" s="49" customFormat="1" x14ac:dyDescent="0.25">
      <c r="B47" s="49" t="s">
        <v>86</v>
      </c>
    </row>
    <row r="49" spans="1:2" x14ac:dyDescent="0.25">
      <c r="A49" t="s">
        <v>45</v>
      </c>
      <c r="B49" t="s">
        <v>46</v>
      </c>
    </row>
    <row r="50" spans="1:2" x14ac:dyDescent="0.25">
      <c r="B50" t="s">
        <v>47</v>
      </c>
    </row>
    <row r="51" spans="1:2" x14ac:dyDescent="0.25">
      <c r="B51" t="s">
        <v>48</v>
      </c>
    </row>
    <row r="53" spans="1:2" x14ac:dyDescent="0.25">
      <c r="A53" t="s">
        <v>52</v>
      </c>
      <c r="B53" t="s">
        <v>53</v>
      </c>
    </row>
    <row r="54" spans="1:2" x14ac:dyDescent="0.25">
      <c r="B54" t="s">
        <v>54</v>
      </c>
    </row>
    <row r="55" spans="1:2" x14ac:dyDescent="0.25">
      <c r="B55" t="s">
        <v>55</v>
      </c>
    </row>
    <row r="57" spans="1:2" x14ac:dyDescent="0.25">
      <c r="A57" t="s">
        <v>56</v>
      </c>
      <c r="B57" t="s">
        <v>57</v>
      </c>
    </row>
    <row r="58" spans="1:2" x14ac:dyDescent="0.25">
      <c r="B58" t="s">
        <v>58</v>
      </c>
    </row>
    <row r="59" spans="1:2" x14ac:dyDescent="0.25">
      <c r="B59" t="s">
        <v>59</v>
      </c>
    </row>
    <row r="61" spans="1:2" s="50" customFormat="1" x14ac:dyDescent="0.25">
      <c r="A61" s="50" t="s">
        <v>92</v>
      </c>
      <c r="B61" s="63" t="s">
        <v>133</v>
      </c>
    </row>
    <row r="62" spans="1:2" s="50" customFormat="1" x14ac:dyDescent="0.25">
      <c r="B62" s="63" t="s">
        <v>134</v>
      </c>
    </row>
    <row r="63" spans="1:2" s="50" customFormat="1" x14ac:dyDescent="0.25">
      <c r="B63" s="63" t="s">
        <v>135</v>
      </c>
    </row>
    <row r="64" spans="1:2" s="50" customFormat="1" x14ac:dyDescent="0.25"/>
    <row r="65" spans="1:2" s="50" customFormat="1" x14ac:dyDescent="0.25">
      <c r="A65" s="50" t="s">
        <v>94</v>
      </c>
      <c r="B65" s="50" t="s">
        <v>93</v>
      </c>
    </row>
    <row r="66" spans="1:2" s="50" customFormat="1" x14ac:dyDescent="0.25">
      <c r="B66" s="50" t="s">
        <v>95</v>
      </c>
    </row>
    <row r="67" spans="1:2" s="50" customFormat="1" x14ac:dyDescent="0.25">
      <c r="B67" s="50" t="s">
        <v>96</v>
      </c>
    </row>
    <row r="68" spans="1:2" s="35" customFormat="1" x14ac:dyDescent="0.25"/>
    <row r="69" spans="1:2" s="35" customFormat="1" x14ac:dyDescent="0.25">
      <c r="A69" s="35" t="s">
        <v>65</v>
      </c>
      <c r="B69" s="35" t="s">
        <v>66</v>
      </c>
    </row>
    <row r="70" spans="1:2" s="35" customFormat="1" x14ac:dyDescent="0.25">
      <c r="B70" s="35" t="s">
        <v>68</v>
      </c>
    </row>
    <row r="71" spans="1:2" s="35" customFormat="1" x14ac:dyDescent="0.25">
      <c r="B71" s="35" t="s">
        <v>69</v>
      </c>
    </row>
    <row r="72" spans="1:2" s="35" customFormat="1" x14ac:dyDescent="0.25"/>
    <row r="73" spans="1:2" s="35" customFormat="1" x14ac:dyDescent="0.25">
      <c r="A73" s="35" t="s">
        <v>67</v>
      </c>
      <c r="B73" s="40" t="s">
        <v>66</v>
      </c>
    </row>
    <row r="74" spans="1:2" s="35" customFormat="1" x14ac:dyDescent="0.25">
      <c r="B74" s="35" t="s">
        <v>71</v>
      </c>
    </row>
    <row r="75" spans="1:2" s="35" customFormat="1" x14ac:dyDescent="0.25">
      <c r="B75" s="35" t="s">
        <v>70</v>
      </c>
    </row>
    <row r="76" spans="1:2" s="40" customFormat="1" x14ac:dyDescent="0.25"/>
    <row r="77" spans="1:2" s="40" customFormat="1" x14ac:dyDescent="0.25">
      <c r="A77" s="40" t="s">
        <v>76</v>
      </c>
      <c r="B77" s="40" t="s">
        <v>66</v>
      </c>
    </row>
    <row r="78" spans="1:2" s="40" customFormat="1" x14ac:dyDescent="0.25">
      <c r="B78" s="40" t="s">
        <v>78</v>
      </c>
    </row>
    <row r="79" spans="1:2" s="40" customFormat="1" x14ac:dyDescent="0.25">
      <c r="B79" s="40" t="s">
        <v>80</v>
      </c>
    </row>
    <row r="80" spans="1:2" s="40" customFormat="1" x14ac:dyDescent="0.25"/>
    <row r="81" spans="1:2" s="40" customFormat="1" x14ac:dyDescent="0.25">
      <c r="A81" s="40" t="s">
        <v>77</v>
      </c>
    </row>
    <row r="82" spans="1:2" s="40" customFormat="1" x14ac:dyDescent="0.25">
      <c r="B82" s="40" t="s">
        <v>66</v>
      </c>
    </row>
    <row r="83" spans="1:2" s="40" customFormat="1" x14ac:dyDescent="0.25">
      <c r="B83" s="40" t="s">
        <v>79</v>
      </c>
    </row>
    <row r="84" spans="1:2" s="40" customFormat="1" x14ac:dyDescent="0.25">
      <c r="B84" s="40" t="s">
        <v>81</v>
      </c>
    </row>
    <row r="85" spans="1:2" s="40" customFormat="1" x14ac:dyDescent="0.25"/>
    <row r="86" spans="1:2" s="59" customFormat="1" x14ac:dyDescent="0.25">
      <c r="A86" s="71" t="s">
        <v>72</v>
      </c>
      <c r="B86" s="63" t="s">
        <v>137</v>
      </c>
    </row>
    <row r="87" spans="1:2" s="59" customFormat="1" x14ac:dyDescent="0.25">
      <c r="B87" s="59" t="s">
        <v>82</v>
      </c>
    </row>
    <row r="88" spans="1:2" s="59" customFormat="1" x14ac:dyDescent="0.25">
      <c r="B88" s="63" t="s">
        <v>83</v>
      </c>
    </row>
    <row r="89" spans="1:2" s="47" customFormat="1" x14ac:dyDescent="0.25"/>
    <row r="90" spans="1:2" s="48" customFormat="1" x14ac:dyDescent="0.25"/>
    <row r="91" spans="1:2" s="48" customFormat="1" x14ac:dyDescent="0.25">
      <c r="A91" s="48" t="s">
        <v>97</v>
      </c>
      <c r="B91" s="48" t="s">
        <v>98</v>
      </c>
    </row>
    <row r="92" spans="1:2" s="48" customFormat="1" x14ac:dyDescent="0.25">
      <c r="B92" s="48" t="s">
        <v>99</v>
      </c>
    </row>
    <row r="93" spans="1:2" s="48" customFormat="1" x14ac:dyDescent="0.25">
      <c r="B93" s="48" t="s">
        <v>100</v>
      </c>
    </row>
    <row r="94" spans="1:2" s="48" customFormat="1" x14ac:dyDescent="0.25"/>
    <row r="95" spans="1:2" s="56" customFormat="1" x14ac:dyDescent="0.25">
      <c r="A95" s="56" t="s">
        <v>113</v>
      </c>
      <c r="B95" s="56" t="s">
        <v>114</v>
      </c>
    </row>
    <row r="96" spans="1:2" s="56" customFormat="1" x14ac:dyDescent="0.25">
      <c r="B96" s="56" t="s">
        <v>115</v>
      </c>
    </row>
    <row r="97" spans="1:2" s="56" customFormat="1" x14ac:dyDescent="0.25">
      <c r="B97" s="56" t="s">
        <v>116</v>
      </c>
    </row>
    <row r="98" spans="1:2" s="56" customFormat="1" x14ac:dyDescent="0.25"/>
    <row r="99" spans="1:2" s="56" customFormat="1" x14ac:dyDescent="0.25">
      <c r="A99" s="56" t="s">
        <v>117</v>
      </c>
      <c r="B99" s="56" t="s">
        <v>118</v>
      </c>
    </row>
    <row r="100" spans="1:2" s="56" customFormat="1" x14ac:dyDescent="0.25">
      <c r="B100" s="56" t="s">
        <v>119</v>
      </c>
    </row>
    <row r="101" spans="1:2" s="56" customFormat="1" x14ac:dyDescent="0.25">
      <c r="B101" s="56" t="s">
        <v>120</v>
      </c>
    </row>
    <row r="102" spans="1:2" s="50" customFormat="1" x14ac:dyDescent="0.25"/>
    <row r="103" spans="1:2" s="50" customFormat="1" x14ac:dyDescent="0.25">
      <c r="A103" s="50" t="s">
        <v>101</v>
      </c>
      <c r="B103" s="50" t="s">
        <v>102</v>
      </c>
    </row>
    <row r="104" spans="1:2" s="50" customFormat="1" x14ac:dyDescent="0.25">
      <c r="B104" s="50" t="s">
        <v>103</v>
      </c>
    </row>
    <row r="105" spans="1:2" s="50" customFormat="1" x14ac:dyDescent="0.25">
      <c r="B105" s="50" t="s">
        <v>104</v>
      </c>
    </row>
    <row r="106" spans="1:2" s="56" customFormat="1" x14ac:dyDescent="0.25"/>
    <row r="107" spans="1:2" s="56" customFormat="1" x14ac:dyDescent="0.25">
      <c r="A107" s="56" t="s">
        <v>107</v>
      </c>
      <c r="B107" s="56" t="s">
        <v>108</v>
      </c>
    </row>
    <row r="108" spans="1:2" s="56" customFormat="1" x14ac:dyDescent="0.25">
      <c r="B108" s="56" t="s">
        <v>109</v>
      </c>
    </row>
    <row r="109" spans="1:2" s="56" customFormat="1" x14ac:dyDescent="0.25">
      <c r="B109" s="56" t="s">
        <v>110</v>
      </c>
    </row>
    <row r="110" spans="1:2" s="56" customFormat="1" x14ac:dyDescent="0.25"/>
    <row r="111" spans="1:2" s="56" customFormat="1" x14ac:dyDescent="0.25">
      <c r="A111" s="56" t="s">
        <v>121</v>
      </c>
      <c r="B111" s="56" t="s">
        <v>126</v>
      </c>
    </row>
    <row r="112" spans="1:2" s="56" customFormat="1" x14ac:dyDescent="0.25">
      <c r="B112" s="56" t="s">
        <v>125</v>
      </c>
    </row>
    <row r="113" spans="2:10" s="56" customFormat="1" x14ac:dyDescent="0.25">
      <c r="B113" s="56" t="s">
        <v>127</v>
      </c>
    </row>
    <row r="114" spans="2:10" s="56" customFormat="1" x14ac:dyDescent="0.25"/>
    <row r="115" spans="2:10" s="50" customFormat="1" x14ac:dyDescent="0.25"/>
    <row r="117" spans="2:10" x14ac:dyDescent="0.25">
      <c r="B117" s="28" t="s">
        <v>26</v>
      </c>
      <c r="C117" s="28"/>
      <c r="D117" s="24"/>
      <c r="E117" s="23"/>
      <c r="F117" s="23"/>
      <c r="G117" s="23"/>
      <c r="H117" s="78" t="s">
        <v>138</v>
      </c>
      <c r="I117" s="78"/>
      <c r="J117" s="78"/>
    </row>
    <row r="118" spans="2:10" x14ac:dyDescent="0.25">
      <c r="B118" s="26" t="s">
        <v>27</v>
      </c>
      <c r="C118" s="27"/>
      <c r="D118" s="24"/>
      <c r="E118" s="77" t="s">
        <v>28</v>
      </c>
      <c r="F118" s="77"/>
      <c r="G118" s="27"/>
      <c r="H118" s="77" t="s">
        <v>29</v>
      </c>
      <c r="I118" s="77"/>
      <c r="J118" s="77"/>
    </row>
    <row r="119" spans="2:10" x14ac:dyDescent="0.25">
      <c r="B119" s="25"/>
      <c r="C119" s="25"/>
      <c r="D119" s="24"/>
      <c r="E119" s="23"/>
      <c r="F119" s="23"/>
      <c r="G119" s="23"/>
      <c r="H119" s="23"/>
      <c r="I119" s="23"/>
      <c r="J119" s="22"/>
    </row>
    <row r="120" spans="2:10" x14ac:dyDescent="0.25">
      <c r="B120" s="25"/>
      <c r="C120" s="25"/>
      <c r="D120" s="24"/>
      <c r="E120" s="23"/>
      <c r="F120" s="23"/>
      <c r="G120" s="23"/>
      <c r="H120" s="23"/>
      <c r="I120" s="23"/>
      <c r="J120" s="22"/>
    </row>
  </sheetData>
  <mergeCells count="22">
    <mergeCell ref="M13:M14"/>
    <mergeCell ref="A11:E11"/>
    <mergeCell ref="F11:M11"/>
    <mergeCell ref="L2:M2"/>
    <mergeCell ref="I3:M5"/>
    <mergeCell ref="A7:M7"/>
    <mergeCell ref="J10:L10"/>
    <mergeCell ref="B8:G8"/>
    <mergeCell ref="A13:A14"/>
    <mergeCell ref="B13:B14"/>
    <mergeCell ref="C13:C14"/>
    <mergeCell ref="E13:E14"/>
    <mergeCell ref="L13:L14"/>
    <mergeCell ref="F13:H13"/>
    <mergeCell ref="I13:K13"/>
    <mergeCell ref="D13:D14"/>
    <mergeCell ref="A32:C32"/>
    <mergeCell ref="B36:J36"/>
    <mergeCell ref="B34:M35"/>
    <mergeCell ref="E118:F118"/>
    <mergeCell ref="H118:J118"/>
    <mergeCell ref="H117:J117"/>
  </mergeCells>
  <hyperlinks>
    <hyperlink ref="B34" r:id="rId1" display="consultantplus://offline/ref=D833979E70E696AE92584DA280381B40E7C74FCB171E7681A40ADECDED266245CAC09F9C10F90E32C78533D6D9F2E96121445C5900E3E8D2S3TBF"/>
    <hyperlink ref="B62" r:id="rId2"/>
    <hyperlink ref="B63" r:id="rId3"/>
    <hyperlink ref="B88" r:id="rId4"/>
    <hyperlink ref="B86" r:id="rId5"/>
  </hyperlinks>
  <pageMargins left="0.70866141732283472" right="0.70866141732283472" top="0.74803149606299213" bottom="0.74803149606299213" header="0.31496062992125984" footer="0.31496062992125984"/>
  <pageSetup paperSize="9" scale="14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Весь ассортимент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Бабина</dc:creator>
  <cp:lastModifiedBy>Анна Исаенкова</cp:lastModifiedBy>
  <cp:lastPrinted>2026-04-07T06:31:01Z</cp:lastPrinted>
  <dcterms:created xsi:type="dcterms:W3CDTF">2026-02-18T06:49:21Z</dcterms:created>
  <dcterms:modified xsi:type="dcterms:W3CDTF">2026-07-31T06:15:53Z</dcterms:modified>
</cp:coreProperties>
</file>