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оэф. вар.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<sst xmlns="http://schemas.openxmlformats.org/spreadsheetml/2006/main" xmlns:a="http://schemas.openxmlformats.org/drawingml/2006/main" xmlns:a15="http://schemas.microsoft.com/office/drawing/2012/main" xmlns:asvg="http://schemas.microsoft.com/office/drawing/2016/SVG/main" xmlns:c="http://schemas.openxmlformats.org/drawingml/2006/chart" xmlns:co="http://ncloudtech.com" xmlns:co-ooxml="http://ncloudtech.com/ooxml" xmlns:m="http://schemas.openxmlformats.org/officeDocument/2006/math" xmlns:mc="http://schemas.openxmlformats.org/markup-compatibility/2006" xmlns:o="urn:schemas-microsoft-com:office:office" xmlns:p="http://schemas.openxmlformats.org/presentationml/2006/main" xmlns:pic="http://schemas.openxmlformats.org/drawingml/2006/picture" xmlns:r="http://schemas.openxmlformats.org/officeDocument/2006/relationships" xmlns:s="http://schemas.openxmlformats.org/officeDocument/2006/sharedTypes" xmlns:sl="http://schemas.openxmlformats.org/schemaLibrary/2006/main" xmlns:v="urn:schemas-microsoft-com:vml" xmlns:w="http://schemas.openxmlformats.org/wordprocessingml/2006/main" xmlns:w10="urn:schemas-microsoft-com:office:word" xmlns:w14="http://schemas.microsoft.com/office/word/2010/wordml" xmlns:w15="http://schemas.microsoft.com/office/word/2012/wordml" xmlns:wp="http://schemas.openxmlformats.org/drawingml/2006/wordprocessingDrawing" xmlns:wpg="http://schemas.microsoft.com/office/word/2010/wordprocessingGroup" xmlns:wps="http://schemas.microsoft.com/office/word/2010/wordprocessingShape" xmlns:x="urn:schemas-microsoft-com:office:excel" xmlns:x12ac="http://schemas.microsoft.com/office/spreadsheetml/2011/1/ac" xmlns:x14="http://schemas.microsoft.com/office/spreadsheetml/2009/9/main" xmlns:xdr="http://schemas.openxmlformats.org/drawingml/2006/spreadsheetDrawing" xmlns:xm="http://schemas.microsoft.com/office/excel/2006/main" mc:Ignorable="co co-ooxml w14 x14 w15">
  <si>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Расчет начальной (максимальной) цены Контракта
</t>
    </r>
    <r>
      <t xml:space="preserve"> методом сопоставимых рыночных цен (анализа рынка)</t>
    </r>
    <r>
      <rPr>
        <rFont val="Times New Roman"/>
        <b val="false"/>
        <color theme="1" tint="0"/>
        <sz val="16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</si>
  <si>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>№</t>
  </si>
  <si>
    <t>ОКПД2</t>
  </si>
  <si>
    <t>КТРУ</t>
  </si>
  <si>
    <t>32.99.59.000</t>
  </si>
  <si>
    <t>Наименование товаров</t>
  </si>
  <si>
    <t>Количество/объем</t>
  </si>
  <si>
    <t>отсутствует</t>
  </si>
  <si>
    <t>Ед.изм.</t>
  </si>
  <si>
    <t>Ручка для валика тип 1</t>
  </si>
  <si>
    <t>КП № 1 (от 26.05.2026 № 01/26-13/716)</t>
  </si>
  <si>
    <t>шт</t>
  </si>
  <si>
    <t>КП № 2 (от 26.05.2026 № 01/26-13/718)</t>
  </si>
  <si>
    <t>КП № 3 (от 26.05.2026 № 01/26-13/717)</t>
  </si>
  <si>
    <t>Средняя цена единицы с учетом всех расходов, налогов и сборов</t>
  </si>
  <si>
    <t>Минимальная цена единицы с учетом всех расходов, налогов и сборов</t>
  </si>
  <si>
    <t xml:space="preserve">Среднее квадратичное отклонение </t>
  </si>
  <si>
    <t>Коэффициент вариации</t>
  </si>
  <si>
    <t xml:space="preserve">НМЦК (руб.) итого  с учетом всех расходов, налогов и сборов </t>
  </si>
  <si>
    <t>(&lt;ц&gt;)</t>
  </si>
  <si>
    <t>(σ)</t>
  </si>
  <si>
    <t>(V)</t>
  </si>
  <si>
    <t>22.23.19.190</t>
  </si>
  <si>
    <t>Плинтус</t>
  </si>
  <si>
    <t>Ручка для валика тип 2</t>
  </si>
  <si>
    <t>20.52.10.190</t>
  </si>
  <si>
    <t>32.91.19.120</t>
  </si>
  <si>
    <t>20.52.10.190-00000022</t>
  </si>
  <si>
    <t>32.91.19.120-00000004</t>
  </si>
  <si>
    <t>Клей полимерный</t>
  </si>
  <si>
    <t>Кисть малярная</t>
  </si>
  <si>
    <t>17.23.11.150</t>
  </si>
  <si>
    <t>17.23.11.150-00000001</t>
  </si>
  <si>
    <t>Лента клеевая на бумажной основе</t>
  </si>
  <si>
    <t>рул</t>
  </si>
  <si>
    <t>22.29.21.000</t>
  </si>
  <si>
    <t>22.29.21.000-00000031</t>
  </si>
  <si>
    <t>Лента техническая с липким слоем</t>
  </si>
  <si>
    <t>22.21.30.129</t>
  </si>
  <si>
    <t>23.62.10.000</t>
  </si>
  <si>
    <t>Стретч пленка</t>
  </si>
  <si>
    <t>23.62.10.000-00000008</t>
  </si>
  <si>
    <t>Лист гипсокартонный</t>
  </si>
  <si>
    <t>22.22.12.130</t>
  </si>
  <si>
    <t>Мешок полипропиленовый</t>
  </si>
  <si>
    <t>24.20.14.120</t>
  </si>
  <si>
    <t>Профиль стоечный</t>
  </si>
  <si>
    <t>27.51.30.000</t>
  </si>
  <si>
    <t>Мешок для пылесоса</t>
  </si>
  <si>
    <t>Профиль направляющий</t>
  </si>
  <si>
    <t>20.30.12.130</t>
  </si>
  <si>
    <t>20.30.12.130-00000004</t>
  </si>
  <si>
    <t>Эмаль</t>
  </si>
  <si>
    <t>Профиль потолочный</t>
  </si>
  <si>
    <t>20.30.12.120</t>
  </si>
  <si>
    <t>20.30.12.120-00000002</t>
  </si>
  <si>
    <t>Краска масляная</t>
  </si>
  <si>
    <t>кг</t>
  </si>
  <si>
    <t>20.30.22.120</t>
  </si>
  <si>
    <t>Шпаклевка гипсовая</t>
  </si>
  <si>
    <t>уп</t>
  </si>
  <si>
    <t>20.52.10.110</t>
  </si>
  <si>
    <t>Шпаклевка полимерная</t>
  </si>
  <si>
    <t>20.30.22.170</t>
  </si>
  <si>
    <t>Герметик</t>
  </si>
  <si>
    <t>23.91.12.120</t>
  </si>
  <si>
    <t>Рулон шлифовальный</t>
  </si>
  <si>
    <t>25.73.30.299</t>
  </si>
  <si>
    <t>25.73.30.299-00000005</t>
  </si>
  <si>
    <t>Шпатель</t>
  </si>
  <si>
    <t>16.10.10.119</t>
  </si>
  <si>
    <t>Брусок сухой строганый</t>
  </si>
  <si>
    <t>17.21.13.000</t>
  </si>
  <si>
    <t>17.21.13.000-00000001</t>
  </si>
  <si>
    <t>Коробка (короб) из гофрированного материала</t>
  </si>
  <si>
    <t xml:space="preserve">Начальная (максимальная) цена контракта (руб.) итого  с учетом всех расходов, налогов и сборов     </t>
  </si>
  <si>
    <t>Ответственный за обоснование цены контракта</t>
  </si>
  <si>
    <t>__________________</t>
  </si>
  <si>
    <t>Ванночка для краски тип 1</t>
  </si>
  <si>
    <t>22.29.23.120</t>
  </si>
  <si>
    <t>Ведро строительное тип1</t>
  </si>
  <si>
    <t>Ковш для краски тип 1</t>
  </si>
  <si>
    <t>Ведро строительное тип2</t>
  </si>
  <si>
    <t>Ванночка ковш для краски</t>
  </si>
  <si>
    <t>Ведро строительное тип3</t>
  </si>
  <si>
    <t>Картридж для ковша</t>
  </si>
  <si>
    <t>Ванночка для краски тип 2</t>
  </si>
  <si>
    <t>32.91.19.110</t>
  </si>
  <si>
    <t>Валик малярный тип 1</t>
  </si>
  <si>
    <t>Ковш для краски тип 2</t>
  </si>
  <si>
    <t>Валик малярный тип 2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</si>
</sst>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4"/>
    <numFmt co:extendedFormatCode="0.00" formatCode="0.00" numFmtId="1001"/>
    <numFmt co:extendedFormatCode="_-* #,##0.00_р_._-;-* #,##0.00_р_._-;_-* -??_р_._-;_-@_-" formatCode="_-* #,##0.00_р_._-;-* #,##0.00_р_._-;_-* -??_р_._-;_-@_-" numFmtId="1003"/>
    <numFmt co:extendedFormatCode="General" formatCode="General" numFmtId="1002"/>
  </numFmts>
  <fonts count="7">
    <font>
      <name val="Calibri"/>
      <sz val="11"/>
    </font>
    <font>
      <color theme="1" tint="0"/>
      <sz val="11"/>
      <scheme val="minor"/>
    </font>
    <font>
      <name val="Times New Roman"/>
      <color theme="1" tint="0"/>
      <sz val="11"/>
    </font>
    <font>
      <name val="Times New Roman"/>
      <b val="true"/>
      <color theme="1" tint="0"/>
      <sz val="16"/>
    </font>
    <font>
      <name val="Times New Roman"/>
      <color theme="1" tint="0"/>
      <sz val="10.5"/>
    </font>
    <font>
      <name val="Times New Roman"/>
      <b val="true"/>
      <color theme="1" tint="0"/>
      <sz val="11"/>
    </font>
    <font>
      <name val="Times New Roman"/>
      <color rgb="000000" tint="0"/>
      <sz val="10.5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44">
    <border>
      <left style="none"/>
      <right style="none"/>
      <top style="none"/>
      <bottom style="none"/>
      <diagonal style="none"/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left style="thin">
        <color rgb="000000" tint="0"/>
      </lef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65">
    <xf applyBorder="false" applyFill="false" applyFont="true" applyNumberFormat="true" borderId="0" fillId="0" fontId="1" numFmtId="1000" quotePrefix="false"/>
    <xf applyAlignment="true" applyBorder="false" applyFill="true" applyFont="true" applyNumberFormat="true" borderId="0" fillId="2" fontId="2" numFmtId="1000" quotePrefix="false">
      <alignment vertical="center"/>
    </xf>
    <xf applyAlignment="true" applyBorder="false" applyFill="true" applyFont="true" applyNumberFormat="true" borderId="0" fillId="2" fontId="2" numFmtId="1000" quotePrefix="false">
      <alignment vertical="center" wrapText="true"/>
    </xf>
    <xf applyAlignment="true" applyBorder="false" applyFill="true" applyFont="true" applyNumberFormat="true" borderId="0" fillId="2" fontId="2" numFmtId="1001" quotePrefix="false">
      <alignment vertical="center"/>
    </xf>
    <xf applyAlignment="true" applyBorder="false" applyFill="false" applyFont="true" applyNumberFormat="true" borderId="0" fillId="0" fontId="2" numFmtId="1000" quotePrefix="false">
      <alignment vertical="center"/>
    </xf>
    <xf applyAlignment="true" applyBorder="true" applyFill="true" applyFont="true" applyNumberFormat="true" borderId="1" fillId="2" fontId="3" numFmtId="1000" quotePrefix="false">
      <alignment horizontal="center" vertical="center" wrapText="true"/>
    </xf>
    <xf applyAlignment="true" applyBorder="true" applyFill="true" applyFont="true" applyNumberFormat="true" borderId="2" fillId="2" fontId="3" numFmtId="1000" quotePrefix="false">
      <alignment horizontal="center" vertical="center" wrapText="true"/>
    </xf>
    <xf applyAlignment="true" applyBorder="true" applyFill="true" applyFont="true" applyNumberFormat="true" borderId="3" fillId="2" fontId="3" numFmtId="1000" quotePrefix="false">
      <alignment horizontal="center" vertical="center" wrapText="true"/>
    </xf>
    <xf applyAlignment="true" applyBorder="true" applyFill="true" applyFont="true" applyNumberFormat="true" borderId="4" fillId="2" fontId="3" numFmtId="1000" quotePrefix="false">
      <alignment horizontal="center" vertical="center" wrapText="true"/>
    </xf>
    <xf applyAlignment="true" applyBorder="true" applyFill="true" applyFont="true" applyNumberFormat="true" borderId="5" fillId="2" fontId="3" numFmtId="1000" quotePrefix="false">
      <alignment horizontal="center" vertical="center" wrapText="true"/>
    </xf>
    <xf applyAlignment="true" applyBorder="true" applyFill="true" applyFont="true" applyNumberFormat="true" borderId="6" fillId="2" fontId="3" numFmtId="1000" quotePrefix="false">
      <alignment horizontal="center" vertical="center" wrapText="true"/>
    </xf>
    <xf applyAlignment="true" applyBorder="true" applyFill="true" applyFont="true" applyNumberFormat="true" borderId="7" fillId="2" fontId="3" numFmtId="1000" quotePrefix="false">
      <alignment horizontal="center" vertical="center" wrapText="true"/>
    </xf>
    <xf applyAlignment="true" applyBorder="true" applyFill="true" applyFont="true" applyNumberFormat="true" borderId="8" fillId="2" fontId="3" numFmtId="1000" quotePrefix="false">
      <alignment horizontal="center" vertical="center" wrapText="true"/>
    </xf>
    <xf applyAlignment="true" applyBorder="true" applyFill="true" applyFont="true" applyNumberFormat="true" borderId="9" fillId="2" fontId="3" numFmtId="1000" quotePrefix="false">
      <alignment horizontal="center" vertical="center" wrapText="true"/>
    </xf>
    <xf applyAlignment="true" applyBorder="true" applyFill="true" applyFont="true" applyNumberFormat="true" borderId="10" fillId="2" fontId="3" numFmtId="1000" quotePrefix="false">
      <alignment horizontal="center" vertical="center" wrapText="true"/>
    </xf>
    <xf applyAlignment="true" applyBorder="true" applyFill="true" applyFont="true" applyNumberFormat="true" borderId="11" fillId="2" fontId="3" numFmtId="1000" quotePrefix="false">
      <alignment horizontal="center" vertical="center" wrapText="true"/>
    </xf>
    <xf applyAlignment="true" applyBorder="true" applyFill="true" applyFont="true" applyNumberFormat="true" borderId="12" fillId="2" fontId="3" numFmtId="1000" quotePrefix="false">
      <alignment horizontal="center" vertical="center" wrapText="true"/>
    </xf>
    <xf applyAlignment="true" applyBorder="true" applyFill="true" applyFont="true" applyNumberFormat="true" borderId="13" fillId="2" fontId="3" numFmtId="1000" quotePrefix="false">
      <alignment horizontal="center" vertical="center" wrapText="true"/>
    </xf>
    <xf applyAlignment="true" applyBorder="true" applyFill="true" applyFont="true" applyNumberFormat="true" borderId="14" fillId="2" fontId="3" numFmtId="1000" quotePrefix="false">
      <alignment horizontal="center" vertical="center" wrapText="true"/>
    </xf>
    <xf applyAlignment="true" applyBorder="true" applyFill="true" applyFont="true" applyNumberFormat="true" borderId="15" fillId="2" fontId="4" numFmtId="1000" quotePrefix="false">
      <alignment vertical="center" wrapText="true"/>
    </xf>
    <xf applyAlignment="true" applyBorder="true" applyFill="true" applyFont="true" applyNumberFormat="true" borderId="16" fillId="2" fontId="5" numFmtId="1001" quotePrefix="false">
      <alignment horizontal="center" vertical="center" wrapText="true"/>
    </xf>
    <xf applyAlignment="true" applyBorder="true" applyFill="false" applyFont="true" applyNumberFormat="true" borderId="16" fillId="0" fontId="4" numFmtId="1000" quotePrefix="false">
      <alignment horizontal="center" vertical="center" wrapText="true"/>
    </xf>
    <xf applyAlignment="true" applyBorder="true" applyFill="true" applyFont="true" applyNumberFormat="true" borderId="17" fillId="2" fontId="5" numFmtId="1001" quotePrefix="false">
      <alignment horizontal="center" vertical="center" wrapText="true"/>
    </xf>
    <xf applyAlignment="true" applyBorder="true" applyFill="false" applyFont="true" applyNumberFormat="true" borderId="16" fillId="0" fontId="2" numFmtId="1000" quotePrefix="false">
      <alignment vertical="center" wrapText="true"/>
    </xf>
    <xf applyAlignment="true" applyBorder="true" applyFill="false" applyFont="true" applyNumberFormat="true" borderId="18" fillId="0" fontId="4" numFmtId="1000" quotePrefix="false">
      <alignment horizontal="center" vertical="center" wrapText="true"/>
    </xf>
    <xf applyAlignment="true" applyBorder="true" applyFill="true" applyFont="true" applyNumberFormat="true" borderId="19" fillId="2" fontId="5" numFmtId="1002" quotePrefix="false">
      <alignment horizontal="center" vertical="center" wrapText="true"/>
    </xf>
    <xf applyAlignment="true" applyBorder="true" applyFill="false" applyFont="true" applyNumberFormat="true" borderId="16" fillId="0" fontId="4" numFmtId="1000" quotePrefix="false">
      <alignment horizontal="center" vertical="center"/>
    </xf>
    <xf applyAlignment="true" applyBorder="true" applyFill="true" applyFont="true" applyNumberFormat="true" borderId="17" fillId="2" fontId="5" numFmtId="1002" quotePrefix="false">
      <alignment horizontal="center" vertical="center" wrapText="true"/>
    </xf>
    <xf applyAlignment="true" applyBorder="true" applyFill="false" applyFont="true" applyNumberFormat="true" borderId="16" fillId="0" fontId="6" numFmtId="1001" quotePrefix="false">
      <alignment horizontal="center" vertical="center" wrapText="true"/>
    </xf>
    <xf applyAlignment="true" applyBorder="true" applyFill="true" applyFont="true" applyNumberFormat="true" borderId="20" fillId="2" fontId="4" numFmtId="1001" quotePrefix="false">
      <alignment horizontal="center" vertical="center"/>
    </xf>
    <xf applyAlignment="true" applyBorder="true" applyFill="true" applyFont="true" applyNumberFormat="true" borderId="16" fillId="2" fontId="5" numFmtId="1003" quotePrefix="false">
      <alignment horizontal="center" vertical="center" wrapText="true"/>
    </xf>
    <xf applyAlignment="true" applyBorder="true" applyFill="false" applyFont="true" applyNumberFormat="true" borderId="16" fillId="0" fontId="5" numFmtId="1003" quotePrefix="false">
      <alignment horizontal="center" vertical="center" wrapText="true"/>
    </xf>
    <xf applyAlignment="true" applyBorder="true" applyFill="true" applyFont="true" applyNumberFormat="true" borderId="16" fillId="2" fontId="5" numFmtId="1000" quotePrefix="false">
      <alignment vertical="center" wrapText="true"/>
    </xf>
    <xf applyAlignment="true" applyBorder="true" applyFill="true" applyFont="true" applyNumberFormat="true" borderId="21" fillId="2" fontId="5" numFmtId="1001" quotePrefix="false">
      <alignment horizontal="center" vertical="center" wrapText="true"/>
    </xf>
    <xf applyAlignment="true" applyBorder="true" applyFill="true" applyFont="true" applyNumberFormat="true" borderId="22" fillId="2" fontId="5" numFmtId="1001" quotePrefix="false">
      <alignment horizontal="center" vertical="center" wrapText="true"/>
    </xf>
    <xf applyAlignment="true" applyBorder="true" applyFill="true" applyFont="true" applyNumberFormat="true" borderId="23" fillId="2" fontId="5" numFmtId="1001" quotePrefix="false">
      <alignment horizontal="center" vertical="center" wrapText="true"/>
    </xf>
    <xf applyAlignment="true" applyBorder="true" applyFill="true" applyFont="true" applyNumberFormat="true" borderId="24" fillId="2" fontId="5" numFmtId="1001" quotePrefix="false">
      <alignment horizontal="center" vertical="center" wrapText="true"/>
    </xf>
    <xf applyAlignment="true" applyBorder="true" applyFill="true" applyFont="true" applyNumberFormat="true" borderId="25" fillId="2" fontId="5" numFmtId="1001" quotePrefix="false">
      <alignment horizontal="center" vertical="center" wrapText="true"/>
    </xf>
    <xf applyAlignment="true" applyBorder="true" applyFill="true" applyFont="true" applyNumberFormat="true" borderId="26" fillId="2" fontId="5" numFmtId="1001" quotePrefix="false">
      <alignment horizontal="center" vertical="center" wrapText="true"/>
    </xf>
    <xf applyAlignment="true" applyBorder="true" applyFill="true" applyFont="true" applyNumberFormat="true" borderId="27" fillId="2" fontId="5" numFmtId="1002" quotePrefix="false">
      <alignment horizontal="center" vertical="center" wrapText="true"/>
    </xf>
    <xf applyAlignment="true" applyBorder="true" applyFill="true" applyFont="true" applyNumberFormat="true" borderId="28" fillId="2" fontId="5" numFmtId="1002" quotePrefix="false">
      <alignment horizontal="center" vertical="center" wrapText="true"/>
    </xf>
    <xf applyAlignment="true" applyBorder="true" applyFill="true" applyFont="true" applyNumberFormat="true" borderId="29" fillId="2" fontId="5" numFmtId="1002" quotePrefix="false">
      <alignment horizontal="center" vertical="center" wrapText="true"/>
    </xf>
    <xf applyAlignment="true" applyBorder="true" applyFill="false" applyFont="true" applyNumberFormat="true" borderId="16" fillId="0" fontId="4" numFmtId="1004" quotePrefix="false">
      <alignment horizontal="center" vertical="center" wrapText="true"/>
    </xf>
    <xf applyAlignment="true" applyBorder="true" applyFill="true" applyFont="true" applyNumberFormat="true" borderId="16" fillId="2" fontId="2" numFmtId="1000" quotePrefix="false">
      <alignment vertical="center"/>
    </xf>
    <xf applyAlignment="true" applyBorder="true" applyFill="true" applyFont="true" applyNumberFormat="true" borderId="16" fillId="2" fontId="4" numFmtId="1003" quotePrefix="false">
      <alignment horizontal="left" vertical="center" wrapText="true"/>
    </xf>
    <xf applyAlignment="true" applyBorder="true" applyFill="false" applyFont="true" applyNumberFormat="true" borderId="16" fillId="0" fontId="2" numFmtId="1000" quotePrefix="false">
      <alignment horizontal="left" vertical="center" wrapText="true"/>
    </xf>
    <xf applyAlignment="true" applyBorder="true" applyFill="false" applyFont="true" applyNumberFormat="true" borderId="16" fillId="0" fontId="4" numFmtId="1001" quotePrefix="false">
      <alignment horizontal="center" vertical="center" wrapText="true"/>
    </xf>
    <xf applyAlignment="true" applyBorder="true" applyFill="true" applyFont="true" applyNumberFormat="true" borderId="16" fillId="2" fontId="4" numFmtId="1003" quotePrefix="false">
      <alignment vertical="center"/>
    </xf>
    <xf applyAlignment="true" applyBorder="true" applyFill="true" applyFont="true" applyNumberFormat="true" borderId="30" fillId="2" fontId="5" numFmtId="1002" quotePrefix="false">
      <alignment horizontal="right" vertical="center" wrapText="true"/>
    </xf>
    <xf applyAlignment="true" applyBorder="true" applyFill="true" applyFont="true" applyNumberFormat="true" borderId="31" fillId="2" fontId="5" numFmtId="1002" quotePrefix="false">
      <alignment horizontal="right" vertical="center" wrapText="true"/>
    </xf>
    <xf applyAlignment="true" applyBorder="true" applyFill="true" applyFont="true" applyNumberFormat="true" borderId="32" fillId="2" fontId="5" numFmtId="1002" quotePrefix="false">
      <alignment horizontal="right" vertical="center" wrapText="true"/>
    </xf>
    <xf applyAlignment="true" applyBorder="true" applyFill="true" applyFont="true" applyNumberFormat="true" borderId="33" fillId="2" fontId="5" numFmtId="1002" quotePrefix="false">
      <alignment horizontal="right" vertical="center" wrapText="true"/>
    </xf>
    <xf applyAlignment="true" applyBorder="true" applyFill="true" applyFont="true" applyNumberFormat="true" borderId="34" fillId="2" fontId="5" numFmtId="1002" quotePrefix="false">
      <alignment horizontal="right" vertical="center" wrapText="true"/>
    </xf>
    <xf applyAlignment="true" applyBorder="true" applyFill="true" applyFont="true" applyNumberFormat="true" borderId="35" fillId="2" fontId="5" numFmtId="1002" quotePrefix="false">
      <alignment horizontal="right" vertical="center" wrapText="true"/>
    </xf>
    <xf applyAlignment="true" applyBorder="true" applyFill="true" applyFont="true" applyNumberFormat="true" borderId="36" fillId="2" fontId="5" numFmtId="1002" quotePrefix="false">
      <alignment horizontal="right" vertical="center" wrapText="true"/>
    </xf>
    <xf applyAlignment="true" applyBorder="true" applyFill="true" applyFont="true" applyNumberFormat="true" borderId="37" fillId="2" fontId="5" numFmtId="1002" quotePrefix="false">
      <alignment horizontal="right" vertical="center" wrapText="true"/>
    </xf>
    <xf applyAlignment="true" applyBorder="true" applyFill="true" applyFont="true" applyNumberFormat="true" borderId="38" fillId="2" fontId="5" numFmtId="1002" quotePrefix="false">
      <alignment horizontal="right" vertical="center" wrapText="true"/>
    </xf>
    <xf applyAlignment="true" applyBorder="true" applyFill="true" applyFont="true" applyNumberFormat="true" borderId="39" fillId="2" fontId="5" numFmtId="1002" quotePrefix="false">
      <alignment horizontal="right" vertical="center" wrapText="true"/>
    </xf>
    <xf applyAlignment="true" applyBorder="true" applyFill="true" applyFont="true" applyNumberFormat="true" borderId="40" fillId="2" fontId="5" numFmtId="1002" quotePrefix="false">
      <alignment horizontal="right" vertical="center" wrapText="true"/>
    </xf>
    <xf applyAlignment="true" applyBorder="true" applyFill="true" applyFont="true" applyNumberFormat="true" borderId="41" fillId="2" fontId="5" numFmtId="1002" quotePrefix="false">
      <alignment horizontal="right" vertical="center" wrapText="true"/>
    </xf>
    <xf applyAlignment="true" applyBorder="true" applyFill="true" applyFont="true" applyNumberFormat="true" borderId="42" fillId="2" fontId="5" numFmtId="1002" quotePrefix="false">
      <alignment horizontal="right" vertical="center" wrapText="true"/>
    </xf>
    <xf applyAlignment="true" applyBorder="true" applyFill="true" applyFont="true" applyNumberFormat="true" borderId="43" fillId="2" fontId="5" numFmtId="1003" quotePrefix="false">
      <alignment horizontal="center" vertical="center"/>
    </xf>
    <xf applyAlignment="true" applyBorder="false" applyFill="true" applyFont="true" applyNumberFormat="true" borderId="0" fillId="2" fontId="2" numFmtId="1000" quotePrefix="false">
      <alignment horizontal="center" vertical="center" wrapText="true"/>
    </xf>
    <xf applyAlignment="true" applyBorder="false" applyFill="true" applyFont="true" applyNumberFormat="true" borderId="0" fillId="2" fontId="2" numFmtId="1004" quotePrefix="false">
      <alignment vertical="center"/>
    </xf>
    <xf applyAlignment="true" applyBorder="false" applyFill="true" applyFont="true" applyNumberFormat="true" borderId="0" fillId="2" fontId="5" numFmtId="1001" quotePrefix="false">
      <alignment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P60"/>
  <sheetViews>
    <sheetView showZeros="true" workbookViewId="0"/>
  </sheetViews>
  <sheetFormatPr baseColWidth="8" customHeight="false" defaultColWidth="9.28515615814805" defaultRowHeight="15" zeroHeight="false"/>
  <cols>
    <col customWidth="true" max="1" min="1" outlineLevel="0" style="1" width="3.8554688127765129"/>
    <col customWidth="true" max="2" min="2" outlineLevel="0" style="2" width="5.28515615814805"/>
    <col customWidth="true" max="3" min="3" outlineLevel="0" style="2" width="15.7109369488883"/>
    <col customWidth="true" max="4" min="4" outlineLevel="0" style="2" width="19.425781636571156"/>
    <col customWidth="true" max="5" min="5" outlineLevel="0" style="2" width="33.570311470465192"/>
    <col customWidth="true" max="7" min="6" outlineLevel="0" style="2" width="9.28515615814805"/>
    <col customWidth="true" max="8" min="8" outlineLevel="0" style="3" width="13.999999661667637"/>
    <col customWidth="true" max="9" min="9" outlineLevel="0" style="3" width="13.710937963885389"/>
    <col customWidth="true" max="10" min="10" outlineLevel="0" style="3" width="12.710937118054481"/>
    <col customWidth="true" max="11" min="11" outlineLevel="0" style="1" width="13.000000169166182"/>
    <col customWidth="true" max="12" min="12" outlineLevel="0" style="4" width="13.000000169166182"/>
    <col customWidth="true" max="13" min="13" outlineLevel="0" style="1" width="10.710937456386844"/>
    <col customWidth="true" max="14" min="14" outlineLevel="0" style="1" width="14.425781467404976"/>
    <col customWidth="true" max="15" min="15" outlineLevel="0" style="1" width="15.425780959906431"/>
    <col customWidth="true" max="16" min="16" outlineLevel="0" style="1" width="0.28515624273114065"/>
    <col bestFit="true" customWidth="true" max="16384" min="17" outlineLevel="0" style="1" width="9.28515615814805"/>
  </cols>
  <sheetData>
    <row customHeight="true" ht="53.25" outlineLevel="0" r="1">
      <c r="B1" s="5" t="s">
        <v>0</v>
      </c>
      <c r="C1" s="6" t="s"/>
      <c r="D1" s="7" t="s"/>
      <c r="E1" s="8" t="s"/>
      <c r="F1" s="9" t="s"/>
      <c r="G1" s="10" t="s"/>
      <c r="H1" s="11" t="s"/>
      <c r="I1" s="12" t="s"/>
      <c r="J1" s="13" t="s"/>
      <c r="K1" s="14" t="s"/>
      <c r="L1" s="15" t="s"/>
      <c r="M1" s="16" t="s"/>
      <c r="N1" s="17" t="s"/>
      <c r="O1" s="18" t="s"/>
    </row>
    <row customHeight="true" ht="95.25" outlineLevel="0" r="2">
      <c r="B2" s="20" t="s">
        <v>1</v>
      </c>
      <c r="C2" s="20" t="s">
        <v>2</v>
      </c>
      <c r="D2" s="20" t="s">
        <v>3</v>
      </c>
      <c r="E2" s="22" t="s">
        <v>5</v>
      </c>
      <c r="F2" s="22" t="s">
        <v>6</v>
      </c>
      <c r="G2" s="22" t="s">
        <v>8</v>
      </c>
      <c r="H2" s="25" t="s">
        <v>10</v>
      </c>
      <c r="I2" s="27" t="s">
        <v>12</v>
      </c>
      <c r="J2" s="25" t="s">
        <v>13</v>
      </c>
      <c r="K2" s="30" t="s">
        <v>14</v>
      </c>
      <c r="L2" s="31" t="s">
        <v>15</v>
      </c>
      <c r="M2" s="30" t="s">
        <v>16</v>
      </c>
      <c r="N2" s="30" t="s">
        <v>17</v>
      </c>
      <c r="O2" s="32" t="s">
        <v>18</v>
      </c>
    </row>
    <row customHeight="true" ht="15.75" outlineLevel="0" r="3">
      <c r="B3" s="33" t="s"/>
      <c r="C3" s="34" t="s"/>
      <c r="D3" s="35" t="s"/>
      <c r="E3" s="36" t="s"/>
      <c r="F3" s="37" t="s"/>
      <c r="G3" s="38" t="s"/>
      <c r="H3" s="39" t="s"/>
      <c r="I3" s="40" t="s"/>
      <c r="J3" s="41" t="s"/>
      <c r="K3" s="30" t="s">
        <v>19</v>
      </c>
      <c r="L3" s="31" t="s">
        <v>19</v>
      </c>
      <c r="M3" s="30" t="s">
        <v>20</v>
      </c>
      <c r="N3" s="30" t="s">
        <v>21</v>
      </c>
      <c r="O3" s="43" t="n"/>
    </row>
    <row customHeight="true" ht="28.5" outlineLevel="0" r="4">
      <c r="B4" s="19" t="n">
        <v>1</v>
      </c>
      <c r="C4" s="21" t="s">
        <v>22</v>
      </c>
      <c r="D4" s="21" t="s">
        <v>7</v>
      </c>
      <c r="E4" s="45" t="s">
        <v>23</v>
      </c>
      <c r="F4" s="21" t="n">
        <v>80</v>
      </c>
      <c r="G4" s="26" t="s">
        <v>11</v>
      </c>
      <c r="H4" s="46" t="n">
        <v>2000</v>
      </c>
      <c r="I4" s="46" t="n">
        <v>2500</v>
      </c>
      <c r="J4" s="29" t="n">
        <v>2800</v>
      </c>
      <c r="K4" s="42" t="n">
        <f aca="false" ca="false" dt2D="false" dtr="false" t="normal">(H4+I4+J4)/3</f>
        <v>2433.3333333333335</v>
      </c>
      <c r="L4" s="46" t="n">
        <v>2000</v>
      </c>
      <c r="M4" s="44" t="n">
        <f aca="false" ca="false" dt2D="false" dtr="false" t="normal">_XLFN.STDEV.S(H4:J4)</f>
        <v>404.14518843273879</v>
      </c>
      <c r="N4" s="44" t="n">
        <f aca="false" ca="false" dt2D="false" dtr="false" t="normal">SUM(M4/K4*100)</f>
        <v>16.608706373948166</v>
      </c>
      <c r="O4" s="47" t="n">
        <f aca="false" ca="false" dt2D="false" dtr="false" t="normal">L4*F4</f>
        <v>160000</v>
      </c>
    </row>
    <row customHeight="true" ht="28.5" outlineLevel="0" r="5">
      <c r="B5" s="19" t="n">
        <v>2</v>
      </c>
      <c r="C5" s="21" t="s">
        <v>25</v>
      </c>
      <c r="D5" s="21" t="s">
        <v>27</v>
      </c>
      <c r="E5" s="45" t="s">
        <v>29</v>
      </c>
      <c r="F5" s="21" t="n">
        <v>18</v>
      </c>
      <c r="G5" s="26" t="s">
        <v>11</v>
      </c>
      <c r="H5" s="28" t="n">
        <v>1000</v>
      </c>
      <c r="I5" s="28" t="n">
        <v>1200</v>
      </c>
      <c r="J5" s="29" t="n">
        <v>1300</v>
      </c>
      <c r="K5" s="42" t="n">
        <f aca="false" ca="false" dt2D="false" dtr="false" t="normal">(H5+I5+J5)/3</f>
        <v>1166.6666666666667</v>
      </c>
      <c r="L5" s="28" t="n">
        <v>1000</v>
      </c>
      <c r="M5" s="44" t="n">
        <f aca="false" ca="false" dt2D="false" dtr="false" t="normal">_XLFN.STDEV.S(H5:J5)</f>
        <v>152.75252316519442</v>
      </c>
      <c r="N5" s="44" t="n">
        <f aca="false" ca="false" dt2D="false" dtr="false" t="normal">SUM(M5/K5*100)</f>
        <v>13.09307341415952</v>
      </c>
      <c r="O5" s="47" t="n">
        <f aca="false" ca="false" dt2D="false" dtr="false" t="normal">L5*F5</f>
        <v>18000</v>
      </c>
    </row>
    <row customHeight="true" ht="28.5" outlineLevel="0" r="6">
      <c r="B6" s="19" t="n">
        <v>3</v>
      </c>
      <c r="C6" s="21" t="s">
        <v>31</v>
      </c>
      <c r="D6" s="21" t="s">
        <v>32</v>
      </c>
      <c r="E6" s="45" t="s">
        <v>33</v>
      </c>
      <c r="F6" s="21" t="n">
        <v>50</v>
      </c>
      <c r="G6" s="26" t="s">
        <v>34</v>
      </c>
      <c r="H6" s="28" t="n">
        <v>310</v>
      </c>
      <c r="I6" s="28" t="n">
        <v>400</v>
      </c>
      <c r="J6" s="29" t="n">
        <v>350</v>
      </c>
      <c r="K6" s="42" t="n">
        <f aca="false" ca="false" dt2D="false" dtr="false" t="normal">(H6+I6+J6)/3</f>
        <v>353.33333333333331</v>
      </c>
      <c r="L6" s="28" t="n">
        <v>310</v>
      </c>
      <c r="M6" s="44" t="n">
        <f aca="false" ca="false" dt2D="false" dtr="false" t="normal">_XLFN.STDEV.S(H6:J6)</f>
        <v>45.092497528229053</v>
      </c>
      <c r="N6" s="44" t="n">
        <f aca="false" ca="false" dt2D="false" dtr="false" t="normal">SUM(M6/K6*100)</f>
        <v>12.762027602328979</v>
      </c>
      <c r="O6" s="47" t="n">
        <f aca="false" ca="false" dt2D="false" dtr="false" t="normal">L6*F6</f>
        <v>15500</v>
      </c>
    </row>
    <row customHeight="true" ht="28.5" outlineLevel="0" r="7">
      <c r="B7" s="19" t="n">
        <v>4</v>
      </c>
      <c r="C7" s="21" t="s">
        <v>35</v>
      </c>
      <c r="D7" s="21" t="s">
        <v>36</v>
      </c>
      <c r="E7" s="45" t="s">
        <v>37</v>
      </c>
      <c r="F7" s="21" t="n">
        <v>20</v>
      </c>
      <c r="G7" s="26" t="s">
        <v>11</v>
      </c>
      <c r="H7" s="28" t="n">
        <v>1000</v>
      </c>
      <c r="I7" s="28" t="n">
        <v>1200</v>
      </c>
      <c r="J7" s="29" t="n">
        <v>1350</v>
      </c>
      <c r="K7" s="42" t="n">
        <f aca="false" ca="false" dt2D="false" dtr="false" t="normal">(H7+I7+J7)/3</f>
        <v>1183.3333333333333</v>
      </c>
      <c r="L7" s="28" t="n">
        <v>1000</v>
      </c>
      <c r="M7" s="44" t="n">
        <f aca="false" ca="false" dt2D="false" dtr="false" t="normal">_XLFN.STDEV.S(H7:J7)</f>
        <v>175.59422921421276</v>
      </c>
      <c r="N7" s="44" t="n">
        <f aca="false" ca="false" dt2D="false" dtr="false" t="normal">SUM(M7/K7*100)</f>
        <v>14.838948947679953</v>
      </c>
      <c r="O7" s="47" t="n">
        <f aca="false" ca="false" dt2D="false" dtr="false" t="normal">L7*F7</f>
        <v>20000</v>
      </c>
    </row>
    <row customHeight="true" ht="28.5" outlineLevel="0" r="8">
      <c r="B8" s="19" t="n">
        <v>5</v>
      </c>
      <c r="C8" s="21" t="s">
        <v>39</v>
      </c>
      <c r="D8" s="21" t="s">
        <v>41</v>
      </c>
      <c r="E8" s="45" t="s">
        <v>42</v>
      </c>
      <c r="F8" s="21" t="n">
        <v>15</v>
      </c>
      <c r="G8" s="26" t="s">
        <v>11</v>
      </c>
      <c r="H8" s="28" t="n">
        <v>300</v>
      </c>
      <c r="I8" s="28" t="n">
        <v>350</v>
      </c>
      <c r="J8" s="29" t="n">
        <v>400</v>
      </c>
      <c r="K8" s="42" t="n">
        <f aca="false" ca="false" dt2D="false" dtr="false" t="normal">(H8+I8+J8)/3</f>
        <v>350</v>
      </c>
      <c r="L8" s="28" t="n">
        <v>300</v>
      </c>
      <c r="M8" s="44" t="n">
        <f aca="false" ca="false" dt2D="false" dtr="false" t="normal">_XLFN.STDEV.S(H8:J8)</f>
        <v>50</v>
      </c>
      <c r="N8" s="44" t="n">
        <f aca="false" ca="false" dt2D="false" dtr="false" t="normal">SUM(M8/K8*100)</f>
        <v>14.285714285714285</v>
      </c>
      <c r="O8" s="47" t="n">
        <f aca="false" ca="false" dt2D="false" dtr="false" t="normal">L8*F8</f>
        <v>4500</v>
      </c>
    </row>
    <row customHeight="true" ht="28.5" outlineLevel="0" r="9">
      <c r="B9" s="19" t="n">
        <v>6</v>
      </c>
      <c r="C9" s="21" t="s">
        <v>45</v>
      </c>
      <c r="D9" s="21" t="s">
        <v>7</v>
      </c>
      <c r="E9" s="45" t="s">
        <v>46</v>
      </c>
      <c r="F9" s="21" t="n">
        <v>12</v>
      </c>
      <c r="G9" s="26" t="s">
        <v>11</v>
      </c>
      <c r="H9" s="28" t="n">
        <v>1000</v>
      </c>
      <c r="I9" s="28" t="n">
        <v>1200</v>
      </c>
      <c r="J9" s="29" t="n">
        <v>1350</v>
      </c>
      <c r="K9" s="42" t="n">
        <f aca="false" ca="false" dt2D="false" dtr="false" t="normal">(H9+I9+J9)/3</f>
        <v>1183.3333333333333</v>
      </c>
      <c r="L9" s="28" t="n">
        <v>1000</v>
      </c>
      <c r="M9" s="44" t="n">
        <f aca="false" ca="false" dt2D="false" dtr="false" t="normal">_XLFN.STDEV.S(H9:J9)</f>
        <v>175.59422921421276</v>
      </c>
      <c r="N9" s="44" t="n">
        <f aca="false" ca="false" dt2D="false" dtr="false" t="normal">SUM(M9/K9*100)</f>
        <v>14.838948947679953</v>
      </c>
      <c r="O9" s="47" t="n">
        <f aca="false" ca="false" dt2D="false" dtr="false" t="normal">L9*F9</f>
        <v>12000</v>
      </c>
    </row>
    <row customHeight="true" ht="28.5" outlineLevel="0" r="10">
      <c r="B10" s="19" t="n">
        <v>7</v>
      </c>
      <c r="C10" s="21" t="s">
        <v>45</v>
      </c>
      <c r="D10" s="21" t="s">
        <v>7</v>
      </c>
      <c r="E10" s="45" t="s">
        <v>49</v>
      </c>
      <c r="F10" s="21" t="n">
        <v>8</v>
      </c>
      <c r="G10" s="26" t="s">
        <v>11</v>
      </c>
      <c r="H10" s="28" t="n">
        <v>800</v>
      </c>
      <c r="I10" s="28" t="n">
        <v>900</v>
      </c>
      <c r="J10" s="29" t="n">
        <v>1000</v>
      </c>
      <c r="K10" s="42" t="n">
        <f aca="false" ca="false" dt2D="false" dtr="false" t="normal">(H10+I10+J10)/3</f>
        <v>900</v>
      </c>
      <c r="L10" s="28" t="n">
        <v>800</v>
      </c>
      <c r="M10" s="44" t="n">
        <f aca="false" ca="false" dt2D="false" dtr="false" t="normal">_XLFN.STDEV.S(H10:J10)</f>
        <v>100</v>
      </c>
      <c r="N10" s="44" t="n">
        <f aca="false" ca="false" dt2D="false" dtr="false" t="normal">SUM(M10/K10*100)</f>
        <v>11.111111111111111</v>
      </c>
      <c r="O10" s="47" t="n">
        <f aca="false" ca="false" dt2D="false" dtr="false" t="normal">L10*F10</f>
        <v>6400</v>
      </c>
    </row>
    <row customHeight="true" ht="28.5" outlineLevel="0" r="11">
      <c r="B11" s="19" t="n">
        <v>8</v>
      </c>
      <c r="C11" s="21" t="s">
        <v>45</v>
      </c>
      <c r="D11" s="21" t="s">
        <v>7</v>
      </c>
      <c r="E11" s="45" t="s">
        <v>53</v>
      </c>
      <c r="F11" s="24" t="n">
        <v>12</v>
      </c>
      <c r="G11" s="26" t="s">
        <v>11</v>
      </c>
      <c r="H11" s="28" t="n">
        <v>800</v>
      </c>
      <c r="I11" s="28" t="n">
        <v>900</v>
      </c>
      <c r="J11" s="29" t="n">
        <v>1000</v>
      </c>
      <c r="K11" s="42" t="n">
        <f aca="false" ca="false" dt2D="false" dtr="false" t="normal">(H11+I11+J11)/3</f>
        <v>900</v>
      </c>
      <c r="L11" s="28" t="n">
        <v>800</v>
      </c>
      <c r="M11" s="44" t="n">
        <f aca="false" ca="false" dt2D="false" dtr="false" t="normal">_XLFN.STDEV.S(H11:J11)</f>
        <v>100</v>
      </c>
      <c r="N11" s="44" t="n">
        <f aca="false" ca="false" dt2D="false" dtr="false" t="normal">SUM(M11/K11*100)</f>
        <v>11.111111111111111</v>
      </c>
      <c r="O11" s="47" t="n">
        <f aca="false" ca="false" dt2D="false" dtr="false" t="normal">L11*F11</f>
        <v>9600</v>
      </c>
    </row>
    <row customHeight="true" ht="28.5" outlineLevel="0" r="12">
      <c r="B12" s="19" t="n">
        <v>9</v>
      </c>
      <c r="C12" s="21" t="s">
        <v>58</v>
      </c>
      <c r="D12" s="21" t="s">
        <v>7</v>
      </c>
      <c r="E12" s="45" t="s">
        <v>59</v>
      </c>
      <c r="F12" s="24" t="n">
        <v>50</v>
      </c>
      <c r="G12" s="26" t="s">
        <v>60</v>
      </c>
      <c r="H12" s="28" t="n">
        <v>500</v>
      </c>
      <c r="I12" s="28" t="n">
        <v>600</v>
      </c>
      <c r="J12" s="29" t="n">
        <v>700</v>
      </c>
      <c r="K12" s="42" t="n">
        <f aca="false" ca="false" dt2D="false" dtr="false" t="normal">(H12+I12+J12)/3</f>
        <v>600</v>
      </c>
      <c r="L12" s="28" t="n">
        <v>500</v>
      </c>
      <c r="M12" s="44" t="n">
        <f aca="false" ca="false" dt2D="false" dtr="false" t="normal">_XLFN.STDEV.S(H12:J12)</f>
        <v>100</v>
      </c>
      <c r="N12" s="44" t="n">
        <f aca="false" ca="false" dt2D="false" dtr="false" t="normal">SUM(M12/K12*100)</f>
        <v>16.666666666666664</v>
      </c>
      <c r="O12" s="47" t="n">
        <f aca="false" ca="false" dt2D="false" dtr="false" t="normal">L12*F12</f>
        <v>25000</v>
      </c>
    </row>
    <row customHeight="true" ht="28.5" outlineLevel="0" r="13">
      <c r="B13" s="19" t="n">
        <v>10</v>
      </c>
      <c r="C13" s="21" t="s">
        <v>58</v>
      </c>
      <c r="D13" s="21" t="s">
        <v>7</v>
      </c>
      <c r="E13" s="45" t="s">
        <v>62</v>
      </c>
      <c r="F13" s="24" t="n">
        <v>20</v>
      </c>
      <c r="G13" s="26" t="s">
        <v>60</v>
      </c>
      <c r="H13" s="28" t="n">
        <v>1000</v>
      </c>
      <c r="I13" s="28" t="n">
        <v>1200</v>
      </c>
      <c r="J13" s="29" t="n">
        <v>1300</v>
      </c>
      <c r="K13" s="42" t="n">
        <f aca="false" ca="false" dt2D="false" dtr="false" t="normal">(H13+I13+J13)/3</f>
        <v>1166.6666666666667</v>
      </c>
      <c r="L13" s="28" t="n">
        <v>1000</v>
      </c>
      <c r="M13" s="44" t="n">
        <f aca="false" ca="false" dt2D="false" dtr="false" t="normal">_XLFN.STDEV.S(H13:J13)</f>
        <v>152.75252316519442</v>
      </c>
      <c r="N13" s="44" t="n">
        <f aca="false" ca="false" dt2D="false" dtr="false" t="normal">SUM(M13/K13*100)</f>
        <v>13.09307341415952</v>
      </c>
      <c r="O13" s="47" t="n">
        <f aca="false" ca="false" dt2D="false" dtr="false" t="normal">L13*F13</f>
        <v>20000</v>
      </c>
    </row>
    <row customHeight="true" ht="28.5" outlineLevel="0" r="14">
      <c r="B14" s="19" t="n">
        <v>11</v>
      </c>
      <c r="C14" s="21" t="s">
        <v>65</v>
      </c>
      <c r="D14" s="21" t="s">
        <v>7</v>
      </c>
      <c r="E14" s="45" t="s">
        <v>66</v>
      </c>
      <c r="F14" s="24" t="n">
        <v>1</v>
      </c>
      <c r="G14" s="26" t="s">
        <v>11</v>
      </c>
      <c r="H14" s="28" t="n">
        <v>14400</v>
      </c>
      <c r="I14" s="28" t="n">
        <v>15000</v>
      </c>
      <c r="J14" s="29" t="n">
        <v>15500</v>
      </c>
      <c r="K14" s="42" t="n">
        <f aca="false" ca="false" dt2D="false" dtr="false" t="normal">(H14+I14+J14)/3</f>
        <v>14966.666666666666</v>
      </c>
      <c r="L14" s="28" t="n">
        <v>14400</v>
      </c>
      <c r="M14" s="44" t="n">
        <f aca="false" ca="false" dt2D="false" dtr="false" t="normal">_XLFN.STDEV.S(H14:J14)</f>
        <v>550.75705472861023</v>
      </c>
      <c r="N14" s="44" t="n">
        <f aca="false" ca="false" dt2D="false" dtr="false" t="normal">SUM(M14/K14*100)</f>
        <v>3.6798912342668832</v>
      </c>
      <c r="O14" s="47" t="n">
        <f aca="false" ca="false" dt2D="false" dtr="false" t="normal">L14*F14</f>
        <v>14400</v>
      </c>
    </row>
    <row customHeight="true" ht="28.5" outlineLevel="0" r="15">
      <c r="B15" s="19" t="n">
        <v>12</v>
      </c>
      <c r="C15" s="21" t="s">
        <v>67</v>
      </c>
      <c r="D15" s="21" t="s">
        <v>68</v>
      </c>
      <c r="E15" s="45" t="s">
        <v>69</v>
      </c>
      <c r="F15" s="24" t="n">
        <v>10</v>
      </c>
      <c r="G15" s="26" t="s">
        <v>11</v>
      </c>
      <c r="H15" s="28" t="n">
        <v>300</v>
      </c>
      <c r="I15" s="28" t="n">
        <v>350</v>
      </c>
      <c r="J15" s="29" t="n">
        <v>400</v>
      </c>
      <c r="K15" s="42" t="n">
        <f aca="false" ca="false" dt2D="false" dtr="false" t="normal">(H15+I15+J15)/3</f>
        <v>350</v>
      </c>
      <c r="L15" s="28" t="n">
        <v>300</v>
      </c>
      <c r="M15" s="44" t="n">
        <f aca="false" ca="false" dt2D="false" dtr="false" t="normal">_XLFN.STDEV.S(H15:J15)</f>
        <v>50</v>
      </c>
      <c r="N15" s="44" t="n">
        <f aca="false" ca="false" dt2D="false" dtr="false" t="normal">SUM(M15/K15*100)</f>
        <v>14.285714285714285</v>
      </c>
      <c r="O15" s="47" t="n">
        <f aca="false" ca="false" dt2D="false" dtr="false" t="normal">L15*F15</f>
        <v>3000</v>
      </c>
    </row>
    <row customHeight="true" ht="28.5" outlineLevel="0" r="16">
      <c r="B16" s="19" t="n">
        <v>13</v>
      </c>
      <c r="C16" s="21" t="s">
        <v>67</v>
      </c>
      <c r="D16" s="21" t="s">
        <v>68</v>
      </c>
      <c r="E16" s="45" t="s">
        <v>69</v>
      </c>
      <c r="F16" s="24" t="n">
        <v>10</v>
      </c>
      <c r="G16" s="26" t="s">
        <v>11</v>
      </c>
      <c r="H16" s="28" t="n">
        <v>100</v>
      </c>
      <c r="I16" s="28" t="n">
        <v>120</v>
      </c>
      <c r="J16" s="29" t="n">
        <v>130</v>
      </c>
      <c r="K16" s="42" t="n">
        <f aca="false" ca="false" dt2D="false" dtr="false" t="normal">(H16+I16+J16)/3</f>
        <v>116.66666666666667</v>
      </c>
      <c r="L16" s="28" t="n">
        <v>100</v>
      </c>
      <c r="M16" s="44" t="n">
        <f aca="false" ca="false" dt2D="false" dtr="false" t="normal">_XLFN.STDEV.S(H16:J16)</f>
        <v>15.275252316519428</v>
      </c>
      <c r="N16" s="44" t="n">
        <f aca="false" ca="false" dt2D="false" dtr="false" t="normal">SUM(M16/K16*100)</f>
        <v>13.093073414159509</v>
      </c>
      <c r="O16" s="47" t="n">
        <f aca="false" ca="false" dt2D="false" dtr="false" t="normal">L16*F16</f>
        <v>1000</v>
      </c>
    </row>
    <row customHeight="true" ht="28.5" outlineLevel="0" r="17">
      <c r="B17" s="19" t="n">
        <v>14</v>
      </c>
      <c r="C17" s="21" t="s">
        <v>67</v>
      </c>
      <c r="D17" s="21" t="s">
        <v>68</v>
      </c>
      <c r="E17" s="45" t="s">
        <v>69</v>
      </c>
      <c r="F17" s="24" t="n">
        <v>10</v>
      </c>
      <c r="G17" s="26" t="s">
        <v>11</v>
      </c>
      <c r="H17" s="28" t="n">
        <v>100</v>
      </c>
      <c r="I17" s="28" t="n">
        <v>120</v>
      </c>
      <c r="J17" s="29" t="n">
        <v>130</v>
      </c>
      <c r="K17" s="42" t="n">
        <f aca="false" ca="false" dt2D="false" dtr="false" t="normal">(H17+I17+J17)/3</f>
        <v>116.66666666666667</v>
      </c>
      <c r="L17" s="28" t="n">
        <v>100</v>
      </c>
      <c r="M17" s="44" t="n">
        <f aca="false" ca="false" dt2D="false" dtr="false" t="normal">_XLFN.STDEV.S(H17:J17)</f>
        <v>15.275252316519428</v>
      </c>
      <c r="N17" s="44" t="n">
        <f aca="false" ca="false" dt2D="false" dtr="false" t="normal">SUM(M17/K17*100)</f>
        <v>13.093073414159509</v>
      </c>
      <c r="O17" s="47" t="n">
        <f aca="false" ca="false" dt2D="false" dtr="false" t="normal">L17*F17</f>
        <v>1000</v>
      </c>
    </row>
    <row customHeight="true" ht="28.5" outlineLevel="0" r="18">
      <c r="B18" s="19" t="n">
        <v>15</v>
      </c>
      <c r="C18" s="21" t="s">
        <v>67</v>
      </c>
      <c r="D18" s="21" t="s">
        <v>68</v>
      </c>
      <c r="E18" s="45" t="s">
        <v>69</v>
      </c>
      <c r="F18" s="24" t="n">
        <v>10</v>
      </c>
      <c r="G18" s="26" t="s">
        <v>11</v>
      </c>
      <c r="H18" s="28" t="n">
        <v>200</v>
      </c>
      <c r="I18" s="28" t="n">
        <v>250</v>
      </c>
      <c r="J18" s="29" t="n">
        <v>280</v>
      </c>
      <c r="K18" s="42" t="n">
        <f aca="false" ca="false" dt2D="false" dtr="false" t="normal">(H18+I18+J18)/3</f>
        <v>243.33333333333334</v>
      </c>
      <c r="L18" s="28" t="n">
        <v>200</v>
      </c>
      <c r="M18" s="44" t="n">
        <f aca="false" ca="false" dt2D="false" dtr="false" t="normal">_XLFN.STDEV.S(H18:J18)</f>
        <v>40.414518843273747</v>
      </c>
      <c r="N18" s="44" t="n">
        <f aca="false" ca="false" dt2D="false" dtr="false" t="normal">SUM(M18/K18*100)</f>
        <v>16.608706373948117</v>
      </c>
      <c r="O18" s="47" t="n">
        <f aca="false" ca="false" dt2D="false" dtr="false" t="normal">L18*F18</f>
        <v>2000</v>
      </c>
    </row>
    <row customHeight="true" ht="28.5" outlineLevel="0" r="19">
      <c r="B19" s="19" t="n">
        <v>16</v>
      </c>
      <c r="C19" s="21" t="s">
        <v>67</v>
      </c>
      <c r="D19" s="21" t="s">
        <v>68</v>
      </c>
      <c r="E19" s="45" t="s">
        <v>69</v>
      </c>
      <c r="F19" s="24" t="n">
        <v>10</v>
      </c>
      <c r="G19" s="26" t="s">
        <v>11</v>
      </c>
      <c r="H19" s="28" t="n">
        <v>100</v>
      </c>
      <c r="I19" s="28" t="n">
        <v>120</v>
      </c>
      <c r="J19" s="29" t="n">
        <v>130</v>
      </c>
      <c r="K19" s="42" t="n">
        <f aca="false" ca="false" dt2D="false" dtr="false" t="normal">(H19+I19+J19)/3</f>
        <v>116.66666666666667</v>
      </c>
      <c r="L19" s="28" t="n">
        <v>100</v>
      </c>
      <c r="M19" s="44" t="n">
        <f aca="false" ca="false" dt2D="false" dtr="false" t="normal">_XLFN.STDEV.S(H19:J19)</f>
        <v>15.275252316519428</v>
      </c>
      <c r="N19" s="44" t="n">
        <f aca="false" ca="false" dt2D="false" dtr="false" t="normal">SUM(M19/K19*100)</f>
        <v>13.093073414159509</v>
      </c>
      <c r="O19" s="47" t="n">
        <f aca="false" ca="false" dt2D="false" dtr="false" t="normal">L19*F19</f>
        <v>1000</v>
      </c>
    </row>
    <row customHeight="true" ht="28.5" outlineLevel="0" r="20">
      <c r="B20" s="19" t="n">
        <v>17</v>
      </c>
      <c r="C20" s="21" t="s">
        <v>79</v>
      </c>
      <c r="D20" s="21" t="s">
        <v>7</v>
      </c>
      <c r="E20" s="45" t="s">
        <v>80</v>
      </c>
      <c r="F20" s="24" t="n">
        <v>10</v>
      </c>
      <c r="G20" s="26" t="s">
        <v>11</v>
      </c>
      <c r="H20" s="28" t="n">
        <v>500</v>
      </c>
      <c r="I20" s="28" t="n">
        <v>550</v>
      </c>
      <c r="J20" s="29" t="n">
        <v>600</v>
      </c>
      <c r="K20" s="42" t="n">
        <f aca="false" ca="false" dt2D="false" dtr="false" t="normal">(H20+I20+J20)/3</f>
        <v>550</v>
      </c>
      <c r="L20" s="28" t="n">
        <v>500</v>
      </c>
      <c r="M20" s="44" t="n">
        <f aca="false" ca="false" dt2D="false" dtr="false" t="normal">_XLFN.STDEV.S(H20:J20)</f>
        <v>50</v>
      </c>
      <c r="N20" s="44" t="n">
        <f aca="false" ca="false" dt2D="false" dtr="false" t="normal">SUM(M20/K20*100)</f>
        <v>9.0909090909090917</v>
      </c>
      <c r="O20" s="47" t="n">
        <f aca="false" ca="false" dt2D="false" dtr="false" t="normal">L20*F20</f>
        <v>5000</v>
      </c>
    </row>
    <row customHeight="true" ht="28.5" outlineLevel="0" r="21">
      <c r="B21" s="19" t="n">
        <v>18</v>
      </c>
      <c r="C21" s="21" t="s">
        <v>79</v>
      </c>
      <c r="D21" s="21" t="s">
        <v>7</v>
      </c>
      <c r="E21" s="45" t="s">
        <v>82</v>
      </c>
      <c r="F21" s="24" t="n">
        <v>10</v>
      </c>
      <c r="G21" s="26" t="s">
        <v>11</v>
      </c>
      <c r="H21" s="28" t="n">
        <v>1000</v>
      </c>
      <c r="I21" s="28" t="n">
        <v>1200</v>
      </c>
      <c r="J21" s="29" t="n">
        <v>1300</v>
      </c>
      <c r="K21" s="42" t="n">
        <f aca="false" ca="false" dt2D="false" dtr="false" t="normal">(H21+I21+J21)/3</f>
        <v>1166.6666666666667</v>
      </c>
      <c r="L21" s="28" t="n">
        <v>1000</v>
      </c>
      <c r="M21" s="44" t="n">
        <f aca="false" ca="false" dt2D="false" dtr="false" t="normal">_XLFN.STDEV.S(H21:J21)</f>
        <v>152.75252316519442</v>
      </c>
      <c r="N21" s="44" t="n">
        <f aca="false" ca="false" dt2D="false" dtr="false" t="normal">SUM(M21/K21*100)</f>
        <v>13.09307341415952</v>
      </c>
      <c r="O21" s="47" t="n">
        <f aca="false" ca="false" dt2D="false" dtr="false" t="normal">L21*F21</f>
        <v>10000</v>
      </c>
    </row>
    <row customHeight="true" ht="28.5" outlineLevel="0" r="22">
      <c r="B22" s="19" t="n">
        <v>19</v>
      </c>
      <c r="C22" s="21" t="s">
        <v>79</v>
      </c>
      <c r="D22" s="21" t="s">
        <v>7</v>
      </c>
      <c r="E22" s="45" t="s">
        <v>84</v>
      </c>
      <c r="F22" s="24" t="n">
        <v>10</v>
      </c>
      <c r="G22" s="26" t="s">
        <v>11</v>
      </c>
      <c r="H22" s="28" t="n">
        <v>300</v>
      </c>
      <c r="I22" s="28" t="n">
        <v>350</v>
      </c>
      <c r="J22" s="29" t="n">
        <v>380</v>
      </c>
      <c r="K22" s="42" t="n">
        <f aca="false" ca="false" dt2D="false" dtr="false" t="normal">(H22+I22+J22)/3</f>
        <v>343.33333333333331</v>
      </c>
      <c r="L22" s="28" t="n">
        <v>300</v>
      </c>
      <c r="M22" s="44" t="n">
        <f aca="false" ca="false" dt2D="false" dtr="false" t="normal">_XLFN.STDEV.S(H22:J22)</f>
        <v>40.414518843273804</v>
      </c>
      <c r="N22" s="44" t="n">
        <f aca="false" ca="false" dt2D="false" dtr="false" t="normal">SUM(M22/K22*100)</f>
        <v>11.771219080565185</v>
      </c>
      <c r="O22" s="47" t="n">
        <f aca="false" ca="false" dt2D="false" dtr="false" t="normal">L22*F22</f>
        <v>3000</v>
      </c>
    </row>
    <row customHeight="true" ht="28.5" outlineLevel="0" r="23">
      <c r="B23" s="19" t="n">
        <v>20</v>
      </c>
      <c r="C23" s="21" t="s">
        <v>22</v>
      </c>
      <c r="D23" s="21" t="s">
        <v>7</v>
      </c>
      <c r="E23" s="45" t="s">
        <v>78</v>
      </c>
      <c r="F23" s="24" t="n">
        <v>10</v>
      </c>
      <c r="G23" s="26" t="s">
        <v>11</v>
      </c>
      <c r="H23" s="28" t="n">
        <v>300</v>
      </c>
      <c r="I23" s="28" t="n">
        <v>350</v>
      </c>
      <c r="J23" s="29" t="n">
        <v>380</v>
      </c>
      <c r="K23" s="42" t="n">
        <f aca="false" ca="false" dt2D="false" dtr="false" t="normal">(H23+I23+J23)/3</f>
        <v>343.33333333333331</v>
      </c>
      <c r="L23" s="28" t="n">
        <v>300</v>
      </c>
      <c r="M23" s="44" t="n">
        <f aca="false" ca="false" dt2D="false" dtr="false" t="normal">_XLFN.STDEV.S(H23:J23)</f>
        <v>40.414518843273804</v>
      </c>
      <c r="N23" s="44" t="n">
        <f aca="false" ca="false" dt2D="false" dtr="false" t="normal">SUM(M23/K23*100)</f>
        <v>11.771219080565185</v>
      </c>
      <c r="O23" s="47" t="n">
        <f aca="false" ca="false" dt2D="false" dtr="false" t="normal">L23*F23</f>
        <v>3000</v>
      </c>
    </row>
    <row customHeight="true" ht="28.5" outlineLevel="0" r="24">
      <c r="B24" s="19" t="n">
        <v>21</v>
      </c>
      <c r="C24" s="21" t="s">
        <v>22</v>
      </c>
      <c r="D24" s="21" t="s">
        <v>7</v>
      </c>
      <c r="E24" s="45" t="s">
        <v>81</v>
      </c>
      <c r="F24" s="24" t="n">
        <v>5</v>
      </c>
      <c r="G24" s="26" t="s">
        <v>11</v>
      </c>
      <c r="H24" s="28" t="n">
        <v>500</v>
      </c>
      <c r="I24" s="28" t="n">
        <v>550</v>
      </c>
      <c r="J24" s="29" t="n">
        <v>560</v>
      </c>
      <c r="K24" s="42" t="n">
        <f aca="false" ca="false" dt2D="false" dtr="false" t="normal">(H24+I24+J24)/3</f>
        <v>536.66666666666663</v>
      </c>
      <c r="L24" s="28" t="n">
        <v>500</v>
      </c>
      <c r="M24" s="44" t="n">
        <f aca="false" ca="false" dt2D="false" dtr="false" t="normal">_XLFN.STDEV.S(H24:J24)</f>
        <v>32.145502536643185</v>
      </c>
      <c r="N24" s="44" t="n">
        <f aca="false" ca="false" dt2D="false" dtr="false" t="normal">SUM(M24/K24*100)</f>
        <v>5.989845193163327</v>
      </c>
      <c r="O24" s="47" t="n">
        <f aca="false" ca="false" dt2D="false" dtr="false" t="normal">L24*F24</f>
        <v>2500</v>
      </c>
    </row>
    <row customHeight="true" ht="28.5" outlineLevel="0" r="25">
      <c r="B25" s="19" t="n">
        <v>22</v>
      </c>
      <c r="C25" s="21" t="s">
        <v>22</v>
      </c>
      <c r="D25" s="21" t="s">
        <v>7</v>
      </c>
      <c r="E25" s="45" t="s">
        <v>83</v>
      </c>
      <c r="F25" s="24" t="n">
        <v>10</v>
      </c>
      <c r="G25" s="26" t="s">
        <v>11</v>
      </c>
      <c r="H25" s="28" t="n">
        <v>300</v>
      </c>
      <c r="I25" s="28" t="n">
        <v>350</v>
      </c>
      <c r="J25" s="29" t="n">
        <v>360</v>
      </c>
      <c r="K25" s="42" t="n">
        <f aca="false" ca="false" dt2D="false" dtr="false" t="normal">(H25+I25+J25)/3</f>
        <v>336.66666666666669</v>
      </c>
      <c r="L25" s="28" t="n">
        <v>300</v>
      </c>
      <c r="M25" s="44" t="n">
        <f aca="false" ca="false" dt2D="false" dtr="false" t="normal">_XLFN.STDEV.S(H25:J25)</f>
        <v>32.145502536643185</v>
      </c>
      <c r="N25" s="44" t="n">
        <f aca="false" ca="false" dt2D="false" dtr="false" t="normal">SUM(M25/K25*100)</f>
        <v>9.5481690702900543</v>
      </c>
      <c r="O25" s="47" t="n">
        <f aca="false" ca="false" dt2D="false" dtr="false" t="normal">L25*F25</f>
        <v>3000</v>
      </c>
    </row>
    <row customHeight="true" ht="28.5" outlineLevel="0" r="26">
      <c r="B26" s="19" t="n">
        <v>23</v>
      </c>
      <c r="C26" s="21" t="s">
        <v>22</v>
      </c>
      <c r="D26" s="21" t="s">
        <v>7</v>
      </c>
      <c r="E26" s="45" t="s">
        <v>85</v>
      </c>
      <c r="F26" s="24" t="n">
        <v>20</v>
      </c>
      <c r="G26" s="26" t="s">
        <v>11</v>
      </c>
      <c r="H26" s="28" t="n">
        <v>200</v>
      </c>
      <c r="I26" s="28" t="n">
        <v>250</v>
      </c>
      <c r="J26" s="29" t="n">
        <v>260</v>
      </c>
      <c r="K26" s="42" t="n">
        <f aca="false" ca="false" dt2D="false" dtr="false" t="normal">(H26+I26+J26)/3</f>
        <v>236.66666666666666</v>
      </c>
      <c r="L26" s="28" t="n">
        <v>200</v>
      </c>
      <c r="M26" s="44" t="n">
        <f aca="false" ca="false" dt2D="false" dtr="false" t="normal">_XLFN.STDEV.S(H26:J26)</f>
        <v>32.145502536643107</v>
      </c>
      <c r="N26" s="44" t="n">
        <f aca="false" ca="false" dt2D="false" dtr="false" t="normal">SUM(M26/K26*100)</f>
        <v>13.582606705623848</v>
      </c>
      <c r="O26" s="47" t="n">
        <f aca="false" ca="false" dt2D="false" dtr="false" t="normal">L26*F26</f>
        <v>4000</v>
      </c>
    </row>
    <row customHeight="true" ht="28.5" outlineLevel="0" r="27">
      <c r="B27" s="19" t="n">
        <v>24</v>
      </c>
      <c r="C27" s="21" t="s">
        <v>22</v>
      </c>
      <c r="D27" s="21" t="s">
        <v>7</v>
      </c>
      <c r="E27" s="45" t="s">
        <v>86</v>
      </c>
      <c r="F27" s="24" t="n">
        <v>10</v>
      </c>
      <c r="G27" s="26" t="s">
        <v>11</v>
      </c>
      <c r="H27" s="28" t="n">
        <v>500</v>
      </c>
      <c r="I27" s="28" t="n">
        <v>550</v>
      </c>
      <c r="J27" s="29" t="n">
        <v>560</v>
      </c>
      <c r="K27" s="42" t="n">
        <f aca="false" ca="false" dt2D="false" dtr="false" t="normal">(H27+I27+J27)/3</f>
        <v>536.66666666666663</v>
      </c>
      <c r="L27" s="28" t="n">
        <v>500</v>
      </c>
      <c r="M27" s="44" t="n">
        <f aca="false" ca="false" dt2D="false" dtr="false" t="normal">_XLFN.STDEV.S(H27:J27)</f>
        <v>32.145502536643185</v>
      </c>
      <c r="N27" s="44" t="n">
        <f aca="false" ca="false" dt2D="false" dtr="false" t="normal">SUM(M27/K27*100)</f>
        <v>5.989845193163327</v>
      </c>
      <c r="O27" s="47" t="n">
        <f aca="false" ca="false" dt2D="false" dtr="false" t="normal">L27*F27</f>
        <v>5000</v>
      </c>
    </row>
    <row customHeight="true" ht="28.5" outlineLevel="0" r="28">
      <c r="B28" s="19" t="n">
        <v>25</v>
      </c>
      <c r="C28" s="21" t="s">
        <v>22</v>
      </c>
      <c r="D28" s="21" t="s">
        <v>7</v>
      </c>
      <c r="E28" s="45" t="s">
        <v>89</v>
      </c>
      <c r="F28" s="24" t="n">
        <v>5</v>
      </c>
      <c r="G28" s="26" t="s">
        <v>11</v>
      </c>
      <c r="H28" s="28" t="n">
        <v>500</v>
      </c>
      <c r="I28" s="28" t="n">
        <v>550</v>
      </c>
      <c r="J28" s="29" t="n">
        <v>560</v>
      </c>
      <c r="K28" s="42" t="n">
        <f aca="false" ca="false" dt2D="false" dtr="false" t="normal">(H28+I28+J28)/3</f>
        <v>536.66666666666663</v>
      </c>
      <c r="L28" s="28" t="n">
        <v>500</v>
      </c>
      <c r="M28" s="44" t="n">
        <f aca="false" ca="false" dt2D="false" dtr="false" t="normal">_XLFN.STDEV.S(H28:J28)</f>
        <v>32.145502536643185</v>
      </c>
      <c r="N28" s="44" t="n">
        <f aca="false" ca="false" dt2D="false" dtr="false" t="normal">SUM(M28/K28*100)</f>
        <v>5.989845193163327</v>
      </c>
      <c r="O28" s="47" t="n">
        <f aca="false" ca="false" dt2D="false" dtr="false" t="normal">L28*F28</f>
        <v>2500</v>
      </c>
    </row>
    <row customHeight="true" ht="28.5" outlineLevel="0" r="29">
      <c r="B29" s="19" t="n">
        <v>26</v>
      </c>
      <c r="C29" s="21" t="s">
        <v>87</v>
      </c>
      <c r="D29" s="21" t="s">
        <v>7</v>
      </c>
      <c r="E29" s="45" t="s">
        <v>88</v>
      </c>
      <c r="F29" s="24" t="n">
        <v>10</v>
      </c>
      <c r="G29" s="26" t="s">
        <v>11</v>
      </c>
      <c r="H29" s="28" t="n">
        <v>300</v>
      </c>
      <c r="I29" s="28" t="n">
        <v>350</v>
      </c>
      <c r="J29" s="29" t="n">
        <v>400</v>
      </c>
      <c r="K29" s="42" t="n">
        <f aca="false" ca="false" dt2D="false" dtr="false" t="normal">(H29+I29+J29)/3</f>
        <v>350</v>
      </c>
      <c r="L29" s="28" t="n">
        <v>300</v>
      </c>
      <c r="M29" s="44" t="n">
        <f aca="false" ca="false" dt2D="false" dtr="false" t="normal">_XLFN.STDEV.S(H29:J29)</f>
        <v>50</v>
      </c>
      <c r="N29" s="44" t="n">
        <f aca="false" ca="false" dt2D="false" dtr="false" t="normal">SUM(M29/K29*100)</f>
        <v>14.285714285714285</v>
      </c>
      <c r="O29" s="47" t="n">
        <f aca="false" ca="false" dt2D="false" dtr="false" t="normal">L29*F29</f>
        <v>3000</v>
      </c>
    </row>
    <row customHeight="true" ht="28.5" outlineLevel="0" r="30">
      <c r="B30" s="19" t="n">
        <v>27</v>
      </c>
      <c r="C30" s="21" t="s">
        <v>87</v>
      </c>
      <c r="D30" s="21" t="s">
        <v>7</v>
      </c>
      <c r="E30" s="45" t="s">
        <v>90</v>
      </c>
      <c r="F30" s="24" t="n">
        <v>10</v>
      </c>
      <c r="G30" s="26" t="s">
        <v>11</v>
      </c>
      <c r="H30" s="28" t="n">
        <v>500</v>
      </c>
      <c r="I30" s="28" t="n">
        <v>550</v>
      </c>
      <c r="J30" s="29" t="n">
        <v>600</v>
      </c>
      <c r="K30" s="42" t="n">
        <f aca="false" ca="false" dt2D="false" dtr="false" t="normal">(H30+I30+J30)/3</f>
        <v>550</v>
      </c>
      <c r="L30" s="28" t="n">
        <v>500</v>
      </c>
      <c r="M30" s="44" t="n">
        <f aca="false" ca="false" dt2D="false" dtr="false" t="normal">_XLFN.STDEV.S(H30:J30)</f>
        <v>50</v>
      </c>
      <c r="N30" s="44" t="n">
        <f aca="false" ca="false" dt2D="false" dtr="false" t="normal">SUM(M30/K30*100)</f>
        <v>9.0909090909090917</v>
      </c>
      <c r="O30" s="47" t="n">
        <f aca="false" ca="false" dt2D="false" dtr="false" t="normal">L30*F30</f>
        <v>5000</v>
      </c>
    </row>
    <row customHeight="true" ht="28.5" outlineLevel="0" r="31">
      <c r="B31" s="19" t="n">
        <v>28</v>
      </c>
      <c r="C31" s="21" t="s">
        <v>4</v>
      </c>
      <c r="D31" s="21" t="s">
        <v>7</v>
      </c>
      <c r="E31" s="23" t="s">
        <v>9</v>
      </c>
      <c r="F31" s="24" t="n">
        <v>3</v>
      </c>
      <c r="G31" s="26" t="s">
        <v>11</v>
      </c>
      <c r="H31" s="28" t="n">
        <v>300</v>
      </c>
      <c r="I31" s="28" t="n">
        <v>350</v>
      </c>
      <c r="J31" s="29" t="n">
        <v>400</v>
      </c>
      <c r="K31" s="42" t="n">
        <f aca="false" ca="false" dt2D="false" dtr="false" t="normal">(H31+I31+J31)/3</f>
        <v>350</v>
      </c>
      <c r="L31" s="28" t="n">
        <v>300</v>
      </c>
      <c r="M31" s="44" t="n">
        <f aca="false" ca="false" dt2D="false" dtr="false" t="normal">_XLFN.STDEV.S(H31:J31)</f>
        <v>50</v>
      </c>
      <c r="N31" s="44" t="n">
        <f aca="false" ca="false" dt2D="false" dtr="false" t="normal">SUM(M31/K31*100)</f>
        <v>14.285714285714285</v>
      </c>
      <c r="O31" s="47" t="n">
        <f aca="false" ca="false" dt2D="false" dtr="false" t="normal">L31*F31</f>
        <v>900</v>
      </c>
    </row>
    <row customHeight="true" ht="28.5" outlineLevel="0" r="32">
      <c r="B32" s="19" t="n">
        <v>29</v>
      </c>
      <c r="C32" s="21" t="s">
        <v>4</v>
      </c>
      <c r="D32" s="21" t="s">
        <v>7</v>
      </c>
      <c r="E32" s="23" t="s">
        <v>24</v>
      </c>
      <c r="F32" s="24" t="n">
        <v>3</v>
      </c>
      <c r="G32" s="26" t="s">
        <v>11</v>
      </c>
      <c r="H32" s="28" t="n">
        <v>300</v>
      </c>
      <c r="I32" s="28" t="n">
        <v>350</v>
      </c>
      <c r="J32" s="29" t="n">
        <v>400</v>
      </c>
      <c r="K32" s="42" t="n">
        <f aca="false" ca="false" dt2D="false" dtr="false" t="normal">(H32+I32+J32)/3</f>
        <v>350</v>
      </c>
      <c r="L32" s="28" t="n">
        <v>300</v>
      </c>
      <c r="M32" s="44" t="n">
        <f aca="false" ca="false" dt2D="false" dtr="false" t="normal">_XLFN.STDEV.S(H32:J32)</f>
        <v>50</v>
      </c>
      <c r="N32" s="44" t="n">
        <f aca="false" ca="false" dt2D="false" dtr="false" t="normal">SUM(M32/K32*100)</f>
        <v>14.285714285714285</v>
      </c>
      <c r="O32" s="47" t="n">
        <f aca="false" ca="false" dt2D="false" dtr="false" t="normal">L32*F32</f>
        <v>900</v>
      </c>
    </row>
    <row customHeight="true" ht="28.5" outlineLevel="0" r="33">
      <c r="B33" s="19" t="n">
        <v>30</v>
      </c>
      <c r="C33" s="21" t="s">
        <v>26</v>
      </c>
      <c r="D33" s="21" t="s">
        <v>28</v>
      </c>
      <c r="E33" s="23" t="s">
        <v>30</v>
      </c>
      <c r="F33" s="24" t="n">
        <v>20</v>
      </c>
      <c r="G33" s="26" t="s">
        <v>11</v>
      </c>
      <c r="H33" s="28" t="n">
        <v>300</v>
      </c>
      <c r="I33" s="28" t="n">
        <v>350</v>
      </c>
      <c r="J33" s="29" t="n">
        <v>400</v>
      </c>
      <c r="K33" s="42" t="n">
        <f aca="false" ca="false" dt2D="false" dtr="false" t="normal">(H33+I33+J33)/3</f>
        <v>350</v>
      </c>
      <c r="L33" s="28" t="n">
        <v>300</v>
      </c>
      <c r="M33" s="44" t="n">
        <f aca="false" ca="false" dt2D="false" dtr="false" t="normal">_XLFN.STDEV.S(H33:J33)</f>
        <v>50</v>
      </c>
      <c r="N33" s="44" t="n">
        <f aca="false" ca="false" dt2D="false" dtr="false" t="normal">SUM(M33/K33*100)</f>
        <v>14.285714285714285</v>
      </c>
      <c r="O33" s="47" t="n">
        <f aca="false" ca="false" dt2D="false" dtr="false" t="normal">L33*F33</f>
        <v>6000</v>
      </c>
    </row>
    <row customHeight="true" ht="28.5" outlineLevel="0" r="34">
      <c r="B34" s="19" t="n">
        <v>31</v>
      </c>
      <c r="C34" s="21" t="s">
        <v>26</v>
      </c>
      <c r="D34" s="21" t="s">
        <v>28</v>
      </c>
      <c r="E34" s="23" t="s">
        <v>30</v>
      </c>
      <c r="F34" s="24" t="n">
        <v>20</v>
      </c>
      <c r="G34" s="26" t="s">
        <v>11</v>
      </c>
      <c r="H34" s="28" t="n">
        <v>200</v>
      </c>
      <c r="I34" s="28" t="n">
        <v>250</v>
      </c>
      <c r="J34" s="29" t="n">
        <v>300</v>
      </c>
      <c r="K34" s="42" t="n">
        <f aca="false" ca="false" dt2D="false" dtr="false" t="normal">(H34+I34+J34)/3</f>
        <v>250</v>
      </c>
      <c r="L34" s="28" t="n">
        <v>200</v>
      </c>
      <c r="M34" s="44" t="n">
        <f aca="false" ca="false" dt2D="false" dtr="false" t="normal">_XLFN.STDEV.S(H34:J34)</f>
        <v>50</v>
      </c>
      <c r="N34" s="44" t="n">
        <f aca="false" ca="false" dt2D="false" dtr="false" t="normal">SUM(M34/K34*100)</f>
        <v>20</v>
      </c>
      <c r="O34" s="47" t="n">
        <f aca="false" ca="false" dt2D="false" dtr="false" t="normal">L34*F34</f>
        <v>4000</v>
      </c>
    </row>
    <row customHeight="true" ht="28.5" outlineLevel="0" r="35">
      <c r="B35" s="19" t="n">
        <v>32</v>
      </c>
      <c r="C35" s="21" t="s">
        <v>26</v>
      </c>
      <c r="D35" s="21" t="s">
        <v>28</v>
      </c>
      <c r="E35" s="23" t="s">
        <v>30</v>
      </c>
      <c r="F35" s="24" t="n">
        <v>20</v>
      </c>
      <c r="G35" s="26" t="s">
        <v>11</v>
      </c>
      <c r="H35" s="28" t="n">
        <v>200</v>
      </c>
      <c r="I35" s="28" t="n">
        <v>250</v>
      </c>
      <c r="J35" s="29" t="n">
        <v>300</v>
      </c>
      <c r="K35" s="42" t="n">
        <f aca="false" ca="false" dt2D="false" dtr="false" t="normal">(H35+I35+J35)/3</f>
        <v>250</v>
      </c>
      <c r="L35" s="28" t="n">
        <v>200</v>
      </c>
      <c r="M35" s="44" t="n">
        <f aca="false" ca="false" dt2D="false" dtr="false" t="normal">_XLFN.STDEV.S(H35:J35)</f>
        <v>50</v>
      </c>
      <c r="N35" s="44" t="n">
        <f aca="false" ca="false" dt2D="false" dtr="false" t="normal">SUM(M35/K35*100)</f>
        <v>20</v>
      </c>
      <c r="O35" s="47" t="n">
        <f aca="false" ca="false" dt2D="false" dtr="false" t="normal">L35*F35</f>
        <v>4000</v>
      </c>
    </row>
    <row customHeight="true" ht="28.5" outlineLevel="0" r="36">
      <c r="B36" s="19" t="n">
        <v>33</v>
      </c>
      <c r="C36" s="21" t="s">
        <v>38</v>
      </c>
      <c r="D36" s="21" t="s">
        <v>7</v>
      </c>
      <c r="E36" s="23" t="s">
        <v>40</v>
      </c>
      <c r="F36" s="24" t="n">
        <v>5</v>
      </c>
      <c r="G36" s="26" t="s">
        <v>34</v>
      </c>
      <c r="H36" s="28" t="n">
        <v>2500</v>
      </c>
      <c r="I36" s="28" t="n">
        <v>2700</v>
      </c>
      <c r="J36" s="29" t="n">
        <v>3000</v>
      </c>
      <c r="K36" s="42" t="n">
        <f aca="false" ca="false" dt2D="false" dtr="false" t="normal">(H36+I36+J36)/3</f>
        <v>2733.3333333333335</v>
      </c>
      <c r="L36" s="28" t="n">
        <v>2500</v>
      </c>
      <c r="M36" s="44" t="n">
        <f aca="false" ca="false" dt2D="false" dtr="false" t="normal">_XLFN.STDEV.S(H36:J36)</f>
        <v>251.66114784235833</v>
      </c>
      <c r="N36" s="44" t="n">
        <f aca="false" ca="false" dt2D="false" dtr="false" t="normal">SUM(M36/K36*100)</f>
        <v>9.2071151649643284</v>
      </c>
      <c r="O36" s="47" t="n">
        <f aca="false" ca="false" dt2D="false" dtr="false" t="normal">L36*F36</f>
        <v>12500</v>
      </c>
    </row>
    <row customHeight="true" ht="28.5" outlineLevel="0" r="37">
      <c r="B37" s="19" t="n">
        <v>34</v>
      </c>
      <c r="C37" s="21" t="s">
        <v>43</v>
      </c>
      <c r="D37" s="21" t="s">
        <v>7</v>
      </c>
      <c r="E37" s="23" t="s">
        <v>44</v>
      </c>
      <c r="F37" s="24" t="n">
        <v>200</v>
      </c>
      <c r="G37" s="26" t="s">
        <v>11</v>
      </c>
      <c r="H37" s="28" t="n">
        <v>50</v>
      </c>
      <c r="I37" s="28" t="n">
        <v>55</v>
      </c>
      <c r="J37" s="29" t="n">
        <v>60</v>
      </c>
      <c r="K37" s="42" t="n">
        <f aca="false" ca="false" dt2D="false" dtr="false" t="normal">(H37+I37+J37)/3</f>
        <v>55</v>
      </c>
      <c r="L37" s="28" t="n">
        <v>50</v>
      </c>
      <c r="M37" s="44" t="n">
        <f aca="false" ca="false" dt2D="false" dtr="false" t="normal">_XLFN.STDEV.S(H37:J37)</f>
        <v>5</v>
      </c>
      <c r="N37" s="44" t="n">
        <f aca="false" ca="false" dt2D="false" dtr="false" t="normal">SUM(M37/K37*100)</f>
        <v>9.0909090909090917</v>
      </c>
      <c r="O37" s="47" t="n">
        <f aca="false" ca="false" dt2D="false" dtr="false" t="normal">L37*F37</f>
        <v>10000</v>
      </c>
    </row>
    <row customHeight="true" ht="28.5" outlineLevel="0" r="38">
      <c r="B38" s="19" t="n">
        <v>35</v>
      </c>
      <c r="C38" s="21" t="s">
        <v>47</v>
      </c>
      <c r="D38" s="21" t="s">
        <v>7</v>
      </c>
      <c r="E38" s="23" t="s">
        <v>48</v>
      </c>
      <c r="F38" s="24" t="n">
        <v>12</v>
      </c>
      <c r="G38" s="26" t="s">
        <v>11</v>
      </c>
      <c r="H38" s="28" t="n">
        <v>500</v>
      </c>
      <c r="I38" s="28" t="n">
        <v>550</v>
      </c>
      <c r="J38" s="29" t="n">
        <v>600</v>
      </c>
      <c r="K38" s="42" t="n">
        <f aca="false" ca="false" dt2D="false" dtr="false" t="normal">(H38+I38+J38)/3</f>
        <v>550</v>
      </c>
      <c r="L38" s="28" t="n">
        <v>500</v>
      </c>
      <c r="M38" s="44" t="n">
        <f aca="false" ca="false" dt2D="false" dtr="false" t="normal">_XLFN.STDEV.S(H38:J38)</f>
        <v>50</v>
      </c>
      <c r="N38" s="44" t="n">
        <f aca="false" ca="false" dt2D="false" dtr="false" t="normal">SUM(M38/K38*100)</f>
        <v>9.0909090909090917</v>
      </c>
      <c r="O38" s="47" t="n">
        <f aca="false" ca="false" dt2D="false" dtr="false" t="normal">L38*F38</f>
        <v>6000</v>
      </c>
    </row>
    <row customHeight="true" ht="28.5" outlineLevel="0" r="39">
      <c r="B39" s="19" t="n">
        <v>36</v>
      </c>
      <c r="C39" s="21" t="s">
        <v>50</v>
      </c>
      <c r="D39" s="21" t="s">
        <v>51</v>
      </c>
      <c r="E39" s="23" t="s">
        <v>52</v>
      </c>
      <c r="F39" s="24" t="n">
        <v>10</v>
      </c>
      <c r="G39" s="26" t="s">
        <v>11</v>
      </c>
      <c r="H39" s="28" t="n">
        <v>3000</v>
      </c>
      <c r="I39" s="28" t="n">
        <v>3500</v>
      </c>
      <c r="J39" s="29" t="n">
        <v>4000</v>
      </c>
      <c r="K39" s="42" t="n">
        <f aca="false" ca="false" dt2D="false" dtr="false" t="normal">(H39+I39+J39)/3</f>
        <v>3500</v>
      </c>
      <c r="L39" s="28" t="n">
        <v>3000</v>
      </c>
      <c r="M39" s="44" t="n">
        <f aca="false" ca="false" dt2D="false" dtr="false" t="normal">_XLFN.STDEV.S(H39:J39)</f>
        <v>500</v>
      </c>
      <c r="N39" s="44" t="n">
        <f aca="false" ca="false" dt2D="false" dtr="false" t="normal">SUM(M39/K39*100)</f>
        <v>14.285714285714285</v>
      </c>
      <c r="O39" s="47" t="n">
        <f aca="false" ca="false" dt2D="false" dtr="false" t="normal">L39*F39</f>
        <v>30000</v>
      </c>
    </row>
    <row customHeight="true" ht="28.5" outlineLevel="0" r="40">
      <c r="B40" s="19" t="n">
        <v>37</v>
      </c>
      <c r="C40" s="21" t="s">
        <v>54</v>
      </c>
      <c r="D40" s="21" t="s">
        <v>55</v>
      </c>
      <c r="E40" s="23" t="s">
        <v>56</v>
      </c>
      <c r="F40" s="24" t="n">
        <v>2.7000000000000002</v>
      </c>
      <c r="G40" s="26" t="s">
        <v>57</v>
      </c>
      <c r="H40" s="28" t="n">
        <v>1000</v>
      </c>
      <c r="I40" s="28" t="n">
        <v>1200</v>
      </c>
      <c r="J40" s="29" t="n">
        <v>1400</v>
      </c>
      <c r="K40" s="42" t="n">
        <f aca="false" ca="false" dt2D="false" dtr="false" t="normal">(H40+I40+J40)/3</f>
        <v>1200</v>
      </c>
      <c r="L40" s="28" t="n">
        <v>1000</v>
      </c>
      <c r="M40" s="44" t="n">
        <f aca="false" ca="false" dt2D="false" dtr="false" t="normal">_XLFN.STDEV.S(H40:J40)</f>
        <v>200</v>
      </c>
      <c r="N40" s="44" t="n">
        <f aca="false" ca="false" dt2D="false" dtr="false" t="normal">SUM(M40/K40*100)</f>
        <v>16.666666666666664</v>
      </c>
      <c r="O40" s="47" t="n">
        <f aca="false" ca="false" dt2D="false" dtr="false" t="normal">L40*F40</f>
        <v>2700</v>
      </c>
    </row>
    <row customHeight="true" ht="28.5" outlineLevel="0" r="41">
      <c r="B41" s="19" t="n">
        <v>38</v>
      </c>
      <c r="C41" s="21" t="s">
        <v>61</v>
      </c>
      <c r="D41" s="21" t="s">
        <v>27</v>
      </c>
      <c r="E41" s="23" t="s">
        <v>29</v>
      </c>
      <c r="F41" s="24" t="n">
        <v>20</v>
      </c>
      <c r="G41" s="26" t="s">
        <v>11</v>
      </c>
      <c r="H41" s="28" t="n">
        <v>1000</v>
      </c>
      <c r="I41" s="28" t="n">
        <v>1200</v>
      </c>
      <c r="J41" s="29" t="n">
        <v>1400</v>
      </c>
      <c r="K41" s="42" t="n">
        <f aca="false" ca="false" dt2D="false" dtr="false" t="normal">(H41+I41+J41)/3</f>
        <v>1200</v>
      </c>
      <c r="L41" s="28" t="n">
        <v>1000</v>
      </c>
      <c r="M41" s="44" t="n">
        <f aca="false" ca="false" dt2D="false" dtr="false" t="normal">_XLFN.STDEV.S(H41:J41)</f>
        <v>200</v>
      </c>
      <c r="N41" s="44" t="n">
        <f aca="false" ca="false" dt2D="false" dtr="false" t="normal">SUM(M41/K41*100)</f>
        <v>16.666666666666664</v>
      </c>
      <c r="O41" s="47" t="n">
        <f aca="false" ca="false" dt2D="false" dtr="false" t="normal">L41*F41</f>
        <v>20000</v>
      </c>
    </row>
    <row customHeight="true" ht="28.5" outlineLevel="0" r="42">
      <c r="B42" s="19" t="n">
        <v>39</v>
      </c>
      <c r="C42" s="21" t="s">
        <v>63</v>
      </c>
      <c r="D42" s="21" t="s">
        <v>7</v>
      </c>
      <c r="E42" s="23" t="s">
        <v>64</v>
      </c>
      <c r="F42" s="24" t="n">
        <v>10</v>
      </c>
      <c r="G42" s="26" t="s">
        <v>11</v>
      </c>
      <c r="H42" s="28" t="n">
        <v>1000</v>
      </c>
      <c r="I42" s="28" t="n">
        <v>1200</v>
      </c>
      <c r="J42" s="29" t="n">
        <v>1400</v>
      </c>
      <c r="K42" s="42" t="n">
        <f aca="false" ca="false" dt2D="false" dtr="false" t="normal">(H42+I42+J42)/3</f>
        <v>1200</v>
      </c>
      <c r="L42" s="28" t="n">
        <v>1000</v>
      </c>
      <c r="M42" s="44" t="n">
        <f aca="false" ca="false" dt2D="false" dtr="false" t="normal">_XLFN.STDEV.S(H42:J42)</f>
        <v>200</v>
      </c>
      <c r="N42" s="44" t="n">
        <f aca="false" ca="false" dt2D="false" dtr="false" t="normal">SUM(M42/K42*100)</f>
        <v>16.666666666666664</v>
      </c>
      <c r="O42" s="47" t="n">
        <f aca="false" ca="false" dt2D="false" dtr="false" t="normal">L42*F42</f>
        <v>10000</v>
      </c>
    </row>
    <row customHeight="true" ht="28.5" outlineLevel="0" r="43">
      <c r="B43" s="19" t="n">
        <v>40</v>
      </c>
      <c r="C43" s="21" t="s">
        <v>25</v>
      </c>
      <c r="D43" s="21" t="s">
        <v>27</v>
      </c>
      <c r="E43" s="23" t="s">
        <v>29</v>
      </c>
      <c r="F43" s="24" t="n">
        <v>8</v>
      </c>
      <c r="G43" s="26" t="s">
        <v>11</v>
      </c>
      <c r="H43" s="28" t="n">
        <v>1000</v>
      </c>
      <c r="I43" s="28" t="n">
        <v>1200</v>
      </c>
      <c r="J43" s="29" t="n">
        <v>1400</v>
      </c>
      <c r="K43" s="42" t="n">
        <f aca="false" ca="false" dt2D="false" dtr="false" t="normal">(H43+I43+J43)/3</f>
        <v>1200</v>
      </c>
      <c r="L43" s="28" t="n">
        <v>1000</v>
      </c>
      <c r="M43" s="44" t="n">
        <f aca="false" ca="false" dt2D="false" dtr="false" t="normal">_XLFN.STDEV.S(H43:J43)</f>
        <v>200</v>
      </c>
      <c r="N43" s="44" t="n">
        <f aca="false" ca="false" dt2D="false" dtr="false" t="normal">SUM(M43/K43*100)</f>
        <v>16.666666666666664</v>
      </c>
      <c r="O43" s="47" t="n">
        <f aca="false" ca="false" dt2D="false" dtr="false" t="normal">L43*F43</f>
        <v>8000</v>
      </c>
    </row>
    <row customHeight="true" ht="28.5" outlineLevel="0" r="44">
      <c r="B44" s="19" t="n">
        <v>41</v>
      </c>
      <c r="C44" s="21" t="s">
        <v>70</v>
      </c>
      <c r="D44" s="21" t="s">
        <v>7</v>
      </c>
      <c r="E44" s="23" t="s">
        <v>71</v>
      </c>
      <c r="F44" s="24" t="n">
        <v>5</v>
      </c>
      <c r="G44" s="26" t="s">
        <v>11</v>
      </c>
      <c r="H44" s="28" t="n">
        <v>600</v>
      </c>
      <c r="I44" s="28" t="n">
        <v>650</v>
      </c>
      <c r="J44" s="29" t="n">
        <v>700</v>
      </c>
      <c r="K44" s="42" t="n">
        <f aca="false" ca="false" dt2D="false" dtr="false" t="normal">(H44+I44+J44)/3</f>
        <v>650</v>
      </c>
      <c r="L44" s="28" t="n">
        <v>600</v>
      </c>
      <c r="M44" s="44" t="n">
        <f aca="false" ca="false" dt2D="false" dtr="false" t="normal">_XLFN.STDEV.S(H44:J44)</f>
        <v>50</v>
      </c>
      <c r="N44" s="44" t="n">
        <f aca="false" ca="false" dt2D="false" dtr="false" t="normal">SUM(M44/K44*100)</f>
        <v>7.6923076923076925</v>
      </c>
      <c r="O44" s="47" t="n">
        <f aca="false" ca="false" dt2D="false" dtr="false" t="normal">L44*F44</f>
        <v>3000</v>
      </c>
    </row>
    <row customHeight="true" ht="28.5" outlineLevel="0" r="45">
      <c r="B45" s="19" t="n">
        <v>42</v>
      </c>
      <c r="C45" s="21" t="s">
        <v>72</v>
      </c>
      <c r="D45" s="21" t="s">
        <v>73</v>
      </c>
      <c r="E45" s="23" t="s">
        <v>74</v>
      </c>
      <c r="F45" s="24" t="n">
        <v>30</v>
      </c>
      <c r="G45" s="26" t="s">
        <v>11</v>
      </c>
      <c r="H45" s="28" t="n">
        <v>300</v>
      </c>
      <c r="I45" s="28" t="n">
        <v>350</v>
      </c>
      <c r="J45" s="29" t="n">
        <v>400</v>
      </c>
      <c r="K45" s="42" t="n">
        <f aca="false" ca="false" dt2D="false" dtr="false" t="normal">(H45+I45+J45)/3</f>
        <v>350</v>
      </c>
      <c r="L45" s="28" t="n">
        <v>300</v>
      </c>
      <c r="M45" s="44" t="n">
        <f aca="false" ca="false" dt2D="false" dtr="false" t="normal">_XLFN.STDEV.S(H45:J45)</f>
        <v>50</v>
      </c>
      <c r="N45" s="44" t="n">
        <f aca="false" ca="false" dt2D="false" dtr="false" t="normal">SUM(M45/K45*100)</f>
        <v>14.285714285714285</v>
      </c>
      <c r="O45" s="47" t="n">
        <f aca="false" ca="false" dt2D="false" dtr="false" t="normal">L45*F45</f>
        <v>9000</v>
      </c>
    </row>
    <row customHeight="true" ht="22.5" outlineLevel="0" r="46">
      <c r="B46" s="48" t="s">
        <v>75</v>
      </c>
      <c r="C46" s="49" t="s"/>
      <c r="D46" s="50" t="s"/>
      <c r="E46" s="51" t="s"/>
      <c r="F46" s="52" t="s"/>
      <c r="G46" s="53" t="s"/>
      <c r="H46" s="54" t="s"/>
      <c r="I46" s="55" t="s"/>
      <c r="J46" s="56" t="s"/>
      <c r="K46" s="57" t="s"/>
      <c r="L46" s="58" t="s"/>
      <c r="M46" s="59" t="s"/>
      <c r="N46" s="60" t="s"/>
      <c r="O46" s="61" t="n">
        <f aca="false" ca="false" dt2D="false" dtr="false" t="normal">SUM(O4:O45)</f>
        <v>486400</v>
      </c>
    </row>
    <row customHeight="true" ht="23.25" outlineLevel="0" r="47"/>
    <row customHeight="true" ht="15" outlineLevel="0" r="48">
      <c r="C48" s="62" t="s">
        <v>76</v>
      </c>
      <c r="D48" s="62" t="s"/>
      <c r="E48" s="62" t="s"/>
      <c r="G48" s="62" t="s">
        <v>77</v>
      </c>
      <c r="H48" s="62" t="s"/>
      <c r="I48" s="62" t="s"/>
      <c r="J48" s="62" t="s"/>
    </row>
    <row customHeight="true" ht="83.25" outlineLevel="0" r="49"/>
    <row outlineLevel="0" r="50">
      <c r="J50" s="63" t="n"/>
    </row>
    <row outlineLevel="0" r="51">
      <c r="J51" s="63" t="n"/>
    </row>
    <row outlineLevel="0" r="52">
      <c r="J52" s="63" t="n"/>
    </row>
    <row outlineLevel="0" r="53">
      <c r="J53" s="63" t="n"/>
    </row>
    <row outlineLevel="0" r="54">
      <c r="J54" s="63" t="n"/>
    </row>
    <row outlineLevel="0" r="55">
      <c r="J55" s="63" t="n"/>
    </row>
    <row outlineLevel="0" r="56">
      <c r="J56" s="63" t="n"/>
    </row>
    <row outlineLevel="0" r="57">
      <c r="J57" s="63" t="n"/>
    </row>
    <row outlineLevel="0" r="58">
      <c r="J58" s="63" t="n"/>
    </row>
    <row outlineLevel="0" r="60">
      <c r="H60" s="64" t="n"/>
    </row>
  </sheetData>
  <mergeCells count="13">
    <mergeCell ref="B1:O1"/>
    <mergeCell ref="G48:J48"/>
    <mergeCell ref="I2:I3"/>
    <mergeCell ref="B2:B3"/>
    <mergeCell ref="E2:E3"/>
    <mergeCell ref="F2:F3"/>
    <mergeCell ref="J2:J3"/>
    <mergeCell ref="G2:G3"/>
    <mergeCell ref="C48:E48"/>
    <mergeCell ref="C2:C3"/>
    <mergeCell ref="D2:D3"/>
    <mergeCell ref="B46:N46"/>
    <mergeCell ref="H2:H3"/>
  </mergeCells>
  <pageMargins bottom="0.74803149700164795" footer="0.31496062874794006" header="0.31496062874794006" left="0.70866137742996216" right="0.70866137742996216" top="0.74803149700164795"/>
  <pageSetup fitToHeight="0" fitToWidth="1" orientation="landscape" paperHeight="297mm" paperSize="9" paperWidth="210mm" scale="100"/>
  <colBreaks count="1" manualBreakCount="1">
    <brk id="14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MyOffice-CoreFramework-Linux/38-1384.1107.10199.1019.1@18975027e3ee4b688e27426d4a78178cb841a344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2016-05-24T08:50:49Z</dcterms:created>
  <dcterms:modified xsi:type="dcterms:W3CDTF">2026-05-26T12:07:29Z</dcterms:modified>
</cp:coreProperties>
</file>