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s.mgutu.loc\общие документы\Отдел контрактной службы\ЗАКУПКИ 2026\44-ФЗ Ед. поставщик\Морозовск\Березка\Строительные материалы для хоз.постройки\"/>
    </mc:Choice>
  </mc:AlternateContent>
  <bookViews>
    <workbookView xWindow="-105" yWindow="-105" windowWidth="23250" windowHeight="12600"/>
  </bookViews>
  <sheets>
    <sheet name="Лист2" sheetId="2" r:id="rId1"/>
    <sheet name="Лист1" sheetId="3" r:id="rId2"/>
  </sheets>
  <definedNames>
    <definedName name="_xlnm.Print_Area" localSheetId="0">Лист2!$A$1:$J$27</definedName>
  </definedNames>
  <calcPr calcId="162913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2" l="1"/>
  <c r="J12" i="2"/>
  <c r="J13" i="2"/>
  <c r="J14" i="2"/>
  <c r="J15" i="2"/>
  <c r="J16" i="2"/>
  <c r="J17" i="2"/>
  <c r="J18" i="2"/>
  <c r="J19" i="2"/>
  <c r="J20" i="2"/>
  <c r="J21" i="2"/>
  <c r="J22" i="2"/>
  <c r="J11" i="2"/>
  <c r="H12" i="2"/>
  <c r="H13" i="2"/>
  <c r="H14" i="2"/>
  <c r="H15" i="2"/>
  <c r="H16" i="2"/>
  <c r="H17" i="2"/>
  <c r="H18" i="2"/>
  <c r="H19" i="2"/>
  <c r="H20" i="2"/>
  <c r="H21" i="2"/>
  <c r="H22" i="2"/>
  <c r="H11" i="2"/>
  <c r="I14" i="2" l="1"/>
  <c r="I15" i="2"/>
  <c r="I17" i="2"/>
  <c r="I19" i="2"/>
  <c r="I20" i="2"/>
  <c r="I21" i="2"/>
  <c r="I22" i="2"/>
  <c r="I18" i="2" l="1"/>
  <c r="I16" i="2"/>
  <c r="I13" i="2"/>
  <c r="I12" i="2"/>
  <c r="I11" i="2" l="1"/>
</calcChain>
</file>

<file path=xl/sharedStrings.xml><?xml version="1.0" encoding="utf-8"?>
<sst xmlns="http://schemas.openxmlformats.org/spreadsheetml/2006/main" count="46" uniqueCount="36">
  <si>
    <t>№ п/п</t>
  </si>
  <si>
    <t>Ср. цена за единицу, руб.</t>
  </si>
  <si>
    <t>Сумма, руб.</t>
  </si>
  <si>
    <t>Ед. изм.</t>
  </si>
  <si>
    <t>Коэф. вариации, руб.</t>
  </si>
  <si>
    <t>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</si>
  <si>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</si>
  <si>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НМЦК с обоснованием</t>
  </si>
  <si>
    <t>Предмет контракта</t>
  </si>
  <si>
    <t>Расчет начальной (максимальной) цены контракта</t>
  </si>
  <si>
    <r>
      <t xml:space="preserve">В соответствии с </t>
    </r>
    <r>
      <rPr>
        <u/>
        <sz val="12"/>
        <color theme="1"/>
        <rFont val="Times New Roman"/>
        <family val="1"/>
        <charset val="204"/>
      </rPr>
      <t>п. 2</t>
    </r>
    <r>
      <rPr>
        <sz val="12"/>
        <color theme="1"/>
        <rFont val="Times New Roman"/>
        <family val="1"/>
        <charset val="204"/>
      </rPr>
      <t xml:space="preserve"> ст. 22 Федерального закона от 05.04.2013 № 44-ФЗ О контрактной системе в сфере закупок, метод </t>
    </r>
    <r>
      <rPr>
        <u/>
        <sz val="12"/>
        <color theme="1"/>
        <rFont val="Times New Roman"/>
        <family val="1"/>
        <charset val="204"/>
      </rPr>
      <t>сопоставимых рыночных цен (анализ рынка)</t>
    </r>
  </si>
  <si>
    <t>Источники информации о ценах товаров, работ, услуг</t>
  </si>
  <si>
    <t>Кол-во</t>
  </si>
  <si>
    <t>Наименование поставляемых товаров (выполняемых работ, оказываемых услуг)</t>
  </si>
  <si>
    <t>Начальная (максимальная) цена контракта</t>
  </si>
  <si>
    <t>В соответствии с Техническим заданием</t>
  </si>
  <si>
    <t>шт</t>
  </si>
  <si>
    <t>КП № 1</t>
  </si>
  <si>
    <t>КП № 2</t>
  </si>
  <si>
    <t>КП № 3</t>
  </si>
  <si>
    <t>Краска по металлу</t>
  </si>
  <si>
    <t xml:space="preserve">Металлопрофиль </t>
  </si>
  <si>
    <t xml:space="preserve">Металлочерепица </t>
  </si>
  <si>
    <t xml:space="preserve">Подвес </t>
  </si>
  <si>
    <t>Доска необрезная</t>
  </si>
  <si>
    <t>Гвоздь строительный</t>
  </si>
  <si>
    <t>Дюбель по бетону</t>
  </si>
  <si>
    <t>Уайт-спирит</t>
  </si>
  <si>
    <t>Дата подготовки обоснования НМЦК : 15.05.2026 г.</t>
  </si>
  <si>
    <t xml:space="preserve">Кисть малярная </t>
  </si>
  <si>
    <t>Профиль потолочный</t>
  </si>
  <si>
    <t>Саморез кровельный</t>
  </si>
  <si>
    <t>Брус обрезной</t>
  </si>
  <si>
    <t>кг</t>
  </si>
  <si>
    <t xml:space="preserve">на поставку материалов для производства работ по ремонту хоязяйственной постройки и окраске ограды для нужд УККК-интернат (филиал) ФГБОУ ВО «МГУТУ им. К.Г. Разумовского (ПКУ)» в г. Морозовске Ростовской области
</t>
  </si>
  <si>
    <t xml:space="preserve">поставка материалов для производства работ по ремонту хоязяйственной постройки и окраске ограды для нужд УККК-интернат (филиал) ФГБОУ ВО «МГУТУ им. К.Г. Разумовского (ПКУ)» в г. Морозовске Ростовской области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</si>
</sst>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0.0000000000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166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/>
    </xf>
    <xf numFmtId="4" fontId="6" fillId="0" borderId="0" xfId="2" applyNumberFormat="1" applyFont="1" applyBorder="1" applyAlignment="1">
      <alignment horizontal="right" vertical="top" wrapText="1"/>
    </xf>
    <xf numFmtId="0" fontId="3" fillId="0" borderId="0" xfId="2" applyFont="1" applyBorder="1" applyAlignment="1">
      <alignment wrapText="1"/>
    </xf>
    <xf numFmtId="0" fontId="3" fillId="0" borderId="0" xfId="2" applyFont="1" applyBorder="1" applyAlignment="1">
      <alignment vertical="center" wrapText="1"/>
    </xf>
    <xf numFmtId="0" fontId="3" fillId="2" borderId="1" xfId="6" applyFont="1" applyFill="1" applyBorder="1" applyAlignment="1">
      <alignment horizontal="center" vertical="center" wrapText="1"/>
    </xf>
    <xf numFmtId="2" fontId="3" fillId="0" borderId="1" xfId="1" quotePrefix="1" applyNumberFormat="1" applyFont="1" applyBorder="1" applyAlignment="1">
      <alignment horizontal="center" vertical="center"/>
    </xf>
    <xf numFmtId="165" fontId="3" fillId="0" borderId="1" xfId="3" quotePrefix="1" applyFont="1" applyBorder="1" applyAlignment="1">
      <alignment horizontal="center" vertical="center"/>
    </xf>
    <xf numFmtId="40" fontId="3" fillId="2" borderId="1" xfId="6" applyNumberFormat="1" applyFont="1" applyFill="1" applyBorder="1" applyAlignment="1">
      <alignment horizontal="center" vertical="center" wrapText="1"/>
    </xf>
    <xf numFmtId="40" fontId="3" fillId="0" borderId="1" xfId="3" quotePrefix="1" applyNumberFormat="1" applyFont="1" applyBorder="1" applyAlignment="1">
      <alignment horizontal="center" vertical="center"/>
    </xf>
    <xf numFmtId="0" fontId="0" fillId="0" borderId="0" xfId="0" applyAlignment="1">
      <alignment wrapText="1" readingOrder="1"/>
    </xf>
    <xf numFmtId="0" fontId="3" fillId="0" borderId="4" xfId="2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0" fontId="3" fillId="2" borderId="3" xfId="6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center" vertical="top" wrapText="1" readingOrder="1"/>
    </xf>
    <xf numFmtId="0" fontId="5" fillId="0" borderId="1" xfId="0" applyFont="1" applyBorder="1" applyAlignment="1">
      <alignment horizontal="left" vertical="top"/>
    </xf>
    <xf numFmtId="49" fontId="5" fillId="0" borderId="4" xfId="0" applyNumberFormat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2 2" xfId="5"/>
    <cellStyle name="Обычный 2 3" xfId="6"/>
    <cellStyle name="Процентный 2" xfId="7"/>
    <cellStyle name="Финансовый" xfId="1" builtinId="3"/>
    <cellStyle name="Финансовый 2" xf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view="pageBreakPreview" zoomScaleNormal="100" zoomScaleSheetLayoutView="100" workbookViewId="0">
      <selection activeCell="H9" sqref="H9:H10"/>
    </sheetView>
  </sheetViews>
  <sheetFormatPr defaultRowHeight="15" x14ac:dyDescent="0.25"/>
  <cols>
    <col min="1" max="1" width="4.28515625" bestFit="1" customWidth="1"/>
    <col min="2" max="2" width="33.28515625" style="1" customWidth="1"/>
    <col min="3" max="3" width="9.5703125" style="1" bestFit="1" customWidth="1"/>
    <col min="4" max="4" width="10.85546875" customWidth="1"/>
    <col min="5" max="7" width="16.28515625" bestFit="1" customWidth="1"/>
    <col min="8" max="8" width="16.28515625" customWidth="1"/>
    <col min="9" max="9" width="11.140625" bestFit="1" customWidth="1"/>
    <col min="10" max="10" width="15.7109375" customWidth="1"/>
    <col min="11" max="12" width="9" customWidth="1"/>
  </cols>
  <sheetData>
    <row r="1" spans="1:10" s="1" customFormat="1" ht="30" customHeight="1" x14ac:dyDescent="0.25">
      <c r="A1" s="3"/>
      <c r="B1" s="3"/>
      <c r="C1" s="3"/>
      <c r="D1" s="3"/>
      <c r="E1" s="27"/>
      <c r="F1" s="27"/>
      <c r="G1" s="3"/>
      <c r="H1" s="3"/>
      <c r="I1" s="36"/>
      <c r="J1" s="36"/>
    </row>
    <row r="2" spans="1:10" s="1" customFormat="1" ht="22.5" customHeight="1" x14ac:dyDescent="0.25">
      <c r="A2" s="28" t="s">
        <v>5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3" customFormat="1" ht="36.75" customHeight="1" x14ac:dyDescent="0.25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1" customFormat="1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s="1" customFormat="1" ht="49.9" customHeight="1" x14ac:dyDescent="0.25">
      <c r="A5" s="30" t="s">
        <v>8</v>
      </c>
      <c r="B5" s="30"/>
      <c r="C5" s="30"/>
      <c r="D5" s="30"/>
      <c r="E5" s="30"/>
      <c r="F5" s="31" t="s">
        <v>35</v>
      </c>
      <c r="G5" s="32"/>
      <c r="H5" s="32"/>
      <c r="I5" s="32"/>
      <c r="J5" s="33"/>
    </row>
    <row r="6" spans="1:10" s="1" customFormat="1" ht="24" customHeight="1" x14ac:dyDescent="0.25">
      <c r="A6" s="34" t="s">
        <v>6</v>
      </c>
      <c r="B6" s="34"/>
      <c r="C6" s="34"/>
      <c r="D6" s="34"/>
      <c r="E6" s="34"/>
      <c r="F6" s="34" t="s">
        <v>15</v>
      </c>
      <c r="G6" s="34"/>
      <c r="H6" s="34"/>
      <c r="I6" s="34"/>
      <c r="J6" s="34"/>
    </row>
    <row r="7" spans="1:10" s="1" customFormat="1" ht="51" customHeight="1" x14ac:dyDescent="0.25">
      <c r="A7" s="34" t="s">
        <v>7</v>
      </c>
      <c r="B7" s="34"/>
      <c r="C7" s="34"/>
      <c r="D7" s="34"/>
      <c r="E7" s="34"/>
      <c r="F7" s="34" t="s">
        <v>10</v>
      </c>
      <c r="G7" s="34"/>
      <c r="H7" s="34"/>
      <c r="I7" s="34"/>
      <c r="J7" s="34"/>
    </row>
    <row r="8" spans="1:10" s="1" customFormat="1" ht="15.75" x14ac:dyDescent="0.25">
      <c r="A8" s="35" t="s">
        <v>9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s="1" customFormat="1" ht="31.5" customHeight="1" x14ac:dyDescent="0.25">
      <c r="A9" s="20" t="s">
        <v>0</v>
      </c>
      <c r="B9" s="20" t="s">
        <v>13</v>
      </c>
      <c r="C9" s="20" t="s">
        <v>3</v>
      </c>
      <c r="D9" s="20" t="s">
        <v>12</v>
      </c>
      <c r="E9" s="37" t="s">
        <v>11</v>
      </c>
      <c r="F9" s="37"/>
      <c r="G9" s="37"/>
      <c r="H9" s="20" t="s">
        <v>1</v>
      </c>
      <c r="I9" s="20" t="s">
        <v>4</v>
      </c>
      <c r="J9" s="20" t="s">
        <v>2</v>
      </c>
    </row>
    <row r="10" spans="1:10" ht="15.75" x14ac:dyDescent="0.25">
      <c r="A10" s="20"/>
      <c r="B10" s="21"/>
      <c r="C10" s="21"/>
      <c r="D10" s="21"/>
      <c r="E10" s="8" t="s">
        <v>17</v>
      </c>
      <c r="F10" s="8" t="s">
        <v>18</v>
      </c>
      <c r="G10" s="8" t="s">
        <v>19</v>
      </c>
      <c r="H10" s="20"/>
      <c r="I10" s="20"/>
      <c r="J10" s="20"/>
    </row>
    <row r="11" spans="1:10" s="1" customFormat="1" ht="15.75" x14ac:dyDescent="0.25">
      <c r="A11" s="14">
        <v>1</v>
      </c>
      <c r="B11" s="15" t="s">
        <v>20</v>
      </c>
      <c r="C11" s="18" t="s">
        <v>16</v>
      </c>
      <c r="D11" s="18">
        <v>250</v>
      </c>
      <c r="E11" s="17">
        <v>477</v>
      </c>
      <c r="F11" s="11">
        <v>500</v>
      </c>
      <c r="G11" s="11">
        <v>550</v>
      </c>
      <c r="H11" s="12">
        <f>(E11+F11+G11)/3</f>
        <v>509</v>
      </c>
      <c r="I11" s="9">
        <f t="shared" ref="I11:I22" si="0">ROUND(STDEV(E11:G11)/H11*100,2)</f>
        <v>7.33</v>
      </c>
      <c r="J11" s="12">
        <f>D11*H11</f>
        <v>127250</v>
      </c>
    </row>
    <row r="12" spans="1:10" s="1" customFormat="1" ht="15.75" x14ac:dyDescent="0.25">
      <c r="A12" s="14">
        <v>2</v>
      </c>
      <c r="B12" s="16" t="s">
        <v>29</v>
      </c>
      <c r="C12" s="19" t="s">
        <v>16</v>
      </c>
      <c r="D12" s="18">
        <v>20</v>
      </c>
      <c r="E12" s="17">
        <v>175</v>
      </c>
      <c r="F12" s="11">
        <v>200</v>
      </c>
      <c r="G12" s="11">
        <v>175</v>
      </c>
      <c r="H12" s="12">
        <f t="shared" ref="H12:H22" si="1">(E12+F12+G12)/3</f>
        <v>183.33</v>
      </c>
      <c r="I12" s="9">
        <f t="shared" si="0"/>
        <v>7.87</v>
      </c>
      <c r="J12" s="12">
        <f t="shared" ref="J12:J22" si="2">D12*H12</f>
        <v>3666.6</v>
      </c>
    </row>
    <row r="13" spans="1:10" s="1" customFormat="1" ht="15.75" x14ac:dyDescent="0.25">
      <c r="A13" s="14">
        <v>3</v>
      </c>
      <c r="B13" s="16" t="s">
        <v>27</v>
      </c>
      <c r="C13" s="19" t="s">
        <v>16</v>
      </c>
      <c r="D13" s="18">
        <v>3</v>
      </c>
      <c r="E13" s="17">
        <v>200</v>
      </c>
      <c r="F13" s="11">
        <v>200</v>
      </c>
      <c r="G13" s="11">
        <v>200</v>
      </c>
      <c r="H13" s="12">
        <f t="shared" si="1"/>
        <v>200</v>
      </c>
      <c r="I13" s="9">
        <f t="shared" si="0"/>
        <v>0</v>
      </c>
      <c r="J13" s="12">
        <f t="shared" si="2"/>
        <v>600</v>
      </c>
    </row>
    <row r="14" spans="1:10" s="1" customFormat="1" ht="15.75" x14ac:dyDescent="0.25">
      <c r="A14" s="14">
        <v>4</v>
      </c>
      <c r="B14" s="15" t="s">
        <v>21</v>
      </c>
      <c r="C14" s="19" t="s">
        <v>16</v>
      </c>
      <c r="D14" s="18">
        <v>33</v>
      </c>
      <c r="E14" s="17">
        <v>2490</v>
      </c>
      <c r="F14" s="11">
        <v>2500</v>
      </c>
      <c r="G14" s="11">
        <v>2490</v>
      </c>
      <c r="H14" s="12">
        <f t="shared" si="1"/>
        <v>2493.33</v>
      </c>
      <c r="I14" s="9">
        <f t="shared" si="0"/>
        <v>0.23</v>
      </c>
      <c r="J14" s="12">
        <f t="shared" si="2"/>
        <v>82279.89</v>
      </c>
    </row>
    <row r="15" spans="1:10" s="1" customFormat="1" ht="15.75" x14ac:dyDescent="0.25">
      <c r="A15" s="14">
        <v>5</v>
      </c>
      <c r="B15" s="15" t="s">
        <v>22</v>
      </c>
      <c r="C15" s="18" t="s">
        <v>16</v>
      </c>
      <c r="D15" s="18">
        <v>22</v>
      </c>
      <c r="E15" s="17">
        <v>2725</v>
      </c>
      <c r="F15" s="11">
        <v>2800</v>
      </c>
      <c r="G15" s="11">
        <v>2725</v>
      </c>
      <c r="H15" s="12">
        <f t="shared" si="1"/>
        <v>2750</v>
      </c>
      <c r="I15" s="9">
        <f t="shared" si="0"/>
        <v>1.57</v>
      </c>
      <c r="J15" s="12">
        <f t="shared" si="2"/>
        <v>60500</v>
      </c>
    </row>
    <row r="16" spans="1:10" s="1" customFormat="1" ht="15.75" x14ac:dyDescent="0.25">
      <c r="A16" s="14">
        <v>6</v>
      </c>
      <c r="B16" s="15" t="s">
        <v>30</v>
      </c>
      <c r="C16" s="18" t="s">
        <v>16</v>
      </c>
      <c r="D16" s="18">
        <v>75</v>
      </c>
      <c r="E16" s="17">
        <v>225</v>
      </c>
      <c r="F16" s="11">
        <v>225</v>
      </c>
      <c r="G16" s="11">
        <v>225</v>
      </c>
      <c r="H16" s="12">
        <f t="shared" si="1"/>
        <v>225</v>
      </c>
      <c r="I16" s="9">
        <f t="shared" si="0"/>
        <v>0</v>
      </c>
      <c r="J16" s="12">
        <f t="shared" si="2"/>
        <v>16875</v>
      </c>
    </row>
    <row r="17" spans="1:10" s="1" customFormat="1" ht="15.75" x14ac:dyDescent="0.25">
      <c r="A17" s="14">
        <v>7</v>
      </c>
      <c r="B17" s="15" t="s">
        <v>23</v>
      </c>
      <c r="C17" s="18" t="s">
        <v>16</v>
      </c>
      <c r="D17" s="18">
        <v>300</v>
      </c>
      <c r="E17" s="17">
        <v>15</v>
      </c>
      <c r="F17" s="11">
        <v>15</v>
      </c>
      <c r="G17" s="11">
        <v>15</v>
      </c>
      <c r="H17" s="12">
        <f t="shared" si="1"/>
        <v>15</v>
      </c>
      <c r="I17" s="9">
        <f t="shared" si="0"/>
        <v>0</v>
      </c>
      <c r="J17" s="12">
        <f t="shared" si="2"/>
        <v>4500</v>
      </c>
    </row>
    <row r="18" spans="1:10" s="1" customFormat="1" ht="15.75" x14ac:dyDescent="0.25">
      <c r="A18" s="14">
        <v>8</v>
      </c>
      <c r="B18" s="16" t="s">
        <v>31</v>
      </c>
      <c r="C18" s="18" t="s">
        <v>16</v>
      </c>
      <c r="D18" s="18">
        <v>2000</v>
      </c>
      <c r="E18" s="17">
        <v>4</v>
      </c>
      <c r="F18" s="11">
        <v>4</v>
      </c>
      <c r="G18" s="11">
        <v>4</v>
      </c>
      <c r="H18" s="12">
        <f t="shared" si="1"/>
        <v>4</v>
      </c>
      <c r="I18" s="9">
        <f t="shared" si="0"/>
        <v>0</v>
      </c>
      <c r="J18" s="12">
        <f t="shared" si="2"/>
        <v>8000</v>
      </c>
    </row>
    <row r="19" spans="1:10" s="1" customFormat="1" ht="15.75" x14ac:dyDescent="0.25">
      <c r="A19" s="14">
        <v>9</v>
      </c>
      <c r="B19" s="15" t="s">
        <v>32</v>
      </c>
      <c r="C19" s="18" t="s">
        <v>16</v>
      </c>
      <c r="D19" s="18">
        <v>28</v>
      </c>
      <c r="E19" s="17">
        <v>772</v>
      </c>
      <c r="F19" s="11">
        <v>772</v>
      </c>
      <c r="G19" s="11">
        <v>772</v>
      </c>
      <c r="H19" s="12">
        <f t="shared" si="1"/>
        <v>772</v>
      </c>
      <c r="I19" s="9">
        <f t="shared" si="0"/>
        <v>0</v>
      </c>
      <c r="J19" s="12">
        <f t="shared" si="2"/>
        <v>21616</v>
      </c>
    </row>
    <row r="20" spans="1:10" s="1" customFormat="1" ht="15.75" x14ac:dyDescent="0.25">
      <c r="A20" s="14">
        <v>10</v>
      </c>
      <c r="B20" s="15" t="s">
        <v>24</v>
      </c>
      <c r="C20" s="18" t="s">
        <v>16</v>
      </c>
      <c r="D20" s="18">
        <v>16</v>
      </c>
      <c r="E20" s="17">
        <v>520</v>
      </c>
      <c r="F20" s="11">
        <v>520</v>
      </c>
      <c r="G20" s="11">
        <v>520</v>
      </c>
      <c r="H20" s="12">
        <f t="shared" si="1"/>
        <v>520</v>
      </c>
      <c r="I20" s="9">
        <f t="shared" si="0"/>
        <v>0</v>
      </c>
      <c r="J20" s="12">
        <f t="shared" si="2"/>
        <v>8320</v>
      </c>
    </row>
    <row r="21" spans="1:10" s="1" customFormat="1" ht="15.75" x14ac:dyDescent="0.25">
      <c r="A21" s="14">
        <v>11</v>
      </c>
      <c r="B21" s="15" t="s">
        <v>25</v>
      </c>
      <c r="C21" s="18" t="s">
        <v>33</v>
      </c>
      <c r="D21" s="18">
        <v>3</v>
      </c>
      <c r="E21" s="17">
        <v>507</v>
      </c>
      <c r="F21" s="11">
        <v>507</v>
      </c>
      <c r="G21" s="11">
        <v>507</v>
      </c>
      <c r="H21" s="12">
        <f t="shared" si="1"/>
        <v>507</v>
      </c>
      <c r="I21" s="9">
        <f t="shared" si="0"/>
        <v>0</v>
      </c>
      <c r="J21" s="12">
        <f t="shared" si="2"/>
        <v>1521</v>
      </c>
    </row>
    <row r="22" spans="1:10" s="1" customFormat="1" ht="15.75" x14ac:dyDescent="0.25">
      <c r="A22" s="14">
        <v>12</v>
      </c>
      <c r="B22" s="15" t="s">
        <v>26</v>
      </c>
      <c r="C22" s="18" t="s">
        <v>16</v>
      </c>
      <c r="D22" s="18">
        <v>3000</v>
      </c>
      <c r="E22" s="17">
        <v>5</v>
      </c>
      <c r="F22" s="11">
        <v>5</v>
      </c>
      <c r="G22" s="11">
        <v>5</v>
      </c>
      <c r="H22" s="12">
        <f t="shared" si="1"/>
        <v>5</v>
      </c>
      <c r="I22" s="9">
        <f t="shared" si="0"/>
        <v>0</v>
      </c>
      <c r="J22" s="12">
        <f t="shared" si="2"/>
        <v>15000</v>
      </c>
    </row>
    <row r="23" spans="1:10" ht="23.25" customHeight="1" x14ac:dyDescent="0.25">
      <c r="A23" s="22" t="s">
        <v>14</v>
      </c>
      <c r="B23" s="23"/>
      <c r="C23" s="23"/>
      <c r="D23" s="23"/>
      <c r="E23" s="24"/>
      <c r="F23" s="24"/>
      <c r="G23" s="24"/>
      <c r="H23" s="24"/>
      <c r="I23" s="25"/>
      <c r="J23" s="10">
        <f>SUM(J11:J22)</f>
        <v>350128.49</v>
      </c>
    </row>
    <row r="24" spans="1:10" ht="20.25" customHeight="1" x14ac:dyDescent="0.25">
      <c r="A24" s="26" t="s">
        <v>28</v>
      </c>
      <c r="B24" s="26"/>
      <c r="C24" s="26"/>
      <c r="D24" s="26"/>
      <c r="E24" s="26"/>
      <c r="F24" s="26"/>
      <c r="G24" s="26"/>
      <c r="H24" s="26"/>
      <c r="I24" s="26"/>
      <c r="J24" s="26"/>
    </row>
    <row r="25" spans="1:10" x14ac:dyDescent="0.25">
      <c r="I25" s="2"/>
    </row>
    <row r="26" spans="1:10" ht="15.75" x14ac:dyDescent="0.25">
      <c r="A26" s="6"/>
      <c r="B26" s="7"/>
      <c r="C26" s="6"/>
      <c r="D26" s="6"/>
      <c r="E26" s="6"/>
      <c r="F26" s="5"/>
    </row>
  </sheetData>
  <mergeCells count="21">
    <mergeCell ref="J9:J10"/>
    <mergeCell ref="A24:J24"/>
    <mergeCell ref="E1:F1"/>
    <mergeCell ref="H9:H10"/>
    <mergeCell ref="A2:J2"/>
    <mergeCell ref="A3:J3"/>
    <mergeCell ref="A5:E5"/>
    <mergeCell ref="F5:J5"/>
    <mergeCell ref="A6:E6"/>
    <mergeCell ref="F6:J6"/>
    <mergeCell ref="A7:E7"/>
    <mergeCell ref="F7:J7"/>
    <mergeCell ref="A8:J8"/>
    <mergeCell ref="A9:A10"/>
    <mergeCell ref="I1:J1"/>
    <mergeCell ref="E9:G9"/>
    <mergeCell ref="D9:D10"/>
    <mergeCell ref="C9:C10"/>
    <mergeCell ref="B9:B10"/>
    <mergeCell ref="A23:I23"/>
    <mergeCell ref="I9:I10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Лист2!Область_печати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Гришина</dc:creator>
  <cp:lastModifiedBy>Клепацкая Татьяна Борисовна</cp:lastModifiedBy>
  <cp:lastPrinted>2025-05-14T08:50:29Z</cp:lastPrinted>
  <dcterms:created xsi:type="dcterms:W3CDTF">2017-02-15T04:32:41Z</dcterms:created>
  <dcterms:modified xsi:type="dcterms:W3CDTF">2026-05-28T07:26:22Z</dcterms:modified>
</cp:coreProperties>
</file>