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D66A708-0594-47D2-B3A8-7DAA4C54C277}" xr6:coauthVersionLast="36" xr6:coauthVersionMax="36" xr10:uidLastSave="{00000000-0000-0000-0000-000000000000}"/>
  <bookViews>
    <workbookView xWindow="240" yWindow="345" windowWidth="14805" windowHeight="7770" xr2:uid="{00000000-000D-0000-FFFF-FFFF00000000}"/>
  </bookViews>
  <sheets>
    <sheet name="лист" sheetId="4" r:id="rId1"/>
    <sheet name="Лист1" sheetId="1" r:id="rId2"/>
    <sheet name="Лист2" sheetId="2" r:id="rId3"/>
    <sheet name="Лист3" sheetId="3" r:id="rId4"/>
  </sheets>
  <calcPr calcId="191029"/>
</workbook>
</file>

<file path=xl/calcChain.xml><?xml version="1.0" encoding="utf-8"?>
<calcChain xmlns="http://schemas.openxmlformats.org/spreadsheetml/2006/main">
  <c r="G8" i="4" l="1"/>
  <c r="F8" i="4"/>
  <c r="E8" i="4"/>
  <c r="J7" i="4" l="1"/>
  <c r="K7" i="4" s="1"/>
  <c r="L7" i="4" s="1"/>
  <c r="M7" i="4" l="1"/>
  <c r="N7" i="4" s="1"/>
  <c r="O7" i="4" s="1"/>
  <c r="P7" i="4" s="1"/>
  <c r="P9" i="4" s="1"/>
</calcChain>
</file>

<file path=xl/sharedStrings.xml><?xml version="1.0" encoding="utf-8"?>
<sst xmlns="http://schemas.openxmlformats.org/spreadsheetml/2006/main" count="34" uniqueCount="33">
  <si>
    <t>приложение №1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</si>
  <si>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</si>
  <si>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</si>
  <si>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</si>
  <si>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</si>
  <si>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</si>
  <si>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</si>
  <si>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</si>
  <si>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</si>
  <si>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№4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</si>
  <si>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</si>
  <si>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</si>
  <si>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</si>
  <si>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</si>
  <si>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</si>
  <si>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</si>
  <si>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</si>
  <si>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</si>
  <si>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Маркетинговое исследование провел</t>
  </si>
  <si>
    <t>_______________________</t>
  </si>
  <si>
    <t>Маркетинговое исследование проверил</t>
  </si>
  <si>
    <t>Н.В. Черкас</t>
  </si>
  <si>
    <t>В.А. Сапрыкина</t>
  </si>
  <si>
    <t>Известь гранулированная не гашеная</t>
  </si>
  <si>
    <t>шт</t>
  </si>
  <si>
    <t xml:space="preserve">          Государственным заказчиком принято решение об осуществлении закупки на поставку  хозяйственного инвертаря  путем проведения закупочной сессии на ЕАТ "Березка" на основании пункта 4 частьи 1       статьи 93 Федерального  закона от 05.04.2013  №44-ФЗ. При этом цена контракта составит 9960  (девять тысяч двятьсот шестьдесят ) рублей  00 копеек, с учетом стоимости транспортных расходов, расходов на страхование, налогов, сборов и других обязательных платежей.</t>
  </si>
  <si>
    <t>В результате проведенного расчета Н(М)ЦК, ЦКЕП контракта составила, руб.:  9960  рубля  00 копеек.</t>
  </si>
  <si>
    <t>Заместитель начальника- начальник мастерской</t>
  </si>
  <si>
    <t>Свиридов П.П.</t>
  </si>
  <si>
    <t>"______"_____________________________2026 г.</t>
  </si>
  <si>
    <t xml:space="preserve">№1
 </t>
  </si>
  <si>
    <t xml:space="preserve">№2 
 </t>
  </si>
  <si>
    <t xml:space="preserve">№3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</si>
</sst>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2" fillId="0" borderId="0" xfId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/>
    <xf numFmtId="0" fontId="6" fillId="0" borderId="3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6" fillId="0" borderId="3" xfId="1" applyFont="1" applyFill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9" fillId="0" borderId="3" xfId="1" applyFont="1" applyFill="1" applyBorder="1" applyAlignment="1">
      <alignment horizontal="left" vertical="top" wrapText="1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2" fontId="10" fillId="0" borderId="3" xfId="1" applyNumberFormat="1" applyFont="1" applyBorder="1" applyAlignment="1" applyProtection="1">
      <alignment horizontal="center" vertical="center" wrapText="1"/>
      <protection locked="0"/>
    </xf>
    <xf numFmtId="4" fontId="9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5" fillId="0" borderId="0" xfId="1" applyFont="1" applyBorder="1" applyAlignment="1" applyProtection="1">
      <alignment vertical="center"/>
      <protection locked="0"/>
    </xf>
    <xf numFmtId="2" fontId="5" fillId="0" borderId="0" xfId="1" applyNumberFormat="1" applyFont="1" applyAlignment="1" applyProtection="1">
      <alignment vertical="center"/>
      <protection locked="0"/>
    </xf>
    <xf numFmtId="4" fontId="5" fillId="0" borderId="0" xfId="1" applyNumberFormat="1" applyFont="1" applyProtection="1"/>
    <xf numFmtId="0" fontId="12" fillId="0" borderId="0" xfId="1" applyFont="1" applyAlignment="1" applyProtection="1">
      <alignment horizontal="justify"/>
      <protection locked="0"/>
    </xf>
    <xf numFmtId="2" fontId="2" fillId="0" borderId="0" xfId="1" applyNumberFormat="1" applyProtection="1">
      <protection locked="0"/>
    </xf>
    <xf numFmtId="0" fontId="11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/>
      <protection locked="0"/>
    </xf>
    <xf numFmtId="0" fontId="11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14" fillId="0" borderId="0" xfId="1" applyFont="1" applyProtection="1">
      <protection locked="0"/>
    </xf>
    <xf numFmtId="0" fontId="14" fillId="0" borderId="0" xfId="1" applyFont="1"/>
    <xf numFmtId="0" fontId="11" fillId="0" borderId="0" xfId="0" applyFont="1" applyAlignment="1">
      <alignment wrapText="1"/>
    </xf>
    <xf numFmtId="0" fontId="11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wrapText="1"/>
      <protection locked="0"/>
    </xf>
    <xf numFmtId="0" fontId="14" fillId="0" borderId="0" xfId="1" applyFont="1" applyAlignment="1">
      <alignment wrapText="1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2" fontId="6" fillId="0" borderId="3" xfId="1" applyNumberFormat="1" applyFont="1" applyFill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protection locked="0"/>
    </xf>
    <xf numFmtId="0" fontId="4" fillId="0" borderId="5" xfId="1" applyFont="1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0" y="1905000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34400" y="187642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10800" y="2812676"/>
          <a:ext cx="14573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965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51"/>
  <sheetViews>
    <sheetView tabSelected="1" zoomScaleNormal="100" zoomScaleSheetLayoutView="70" workbookViewId="0">
      <selection activeCell="E7" sqref="E7"/>
    </sheetView>
  </sheetViews>
  <sheetFormatPr defaultRowHeight="15" x14ac:dyDescent="0.25"/>
  <cols>
    <col min="1" max="1" width="9.140625" style="7"/>
    <col min="2" max="2" width="30.140625" style="7" bestFit="1" customWidth="1"/>
    <col min="3" max="3" width="8.42578125" style="7" customWidth="1"/>
    <col min="4" max="4" width="9.140625" style="7"/>
    <col min="5" max="5" width="13.5703125" style="7" customWidth="1"/>
    <col min="6" max="6" width="13.140625" style="7" customWidth="1"/>
    <col min="7" max="7" width="14" style="7" customWidth="1"/>
    <col min="8" max="8" width="10.85546875" style="7" customWidth="1"/>
    <col min="9" max="9" width="10.7109375" style="7" customWidth="1"/>
    <col min="10" max="10" width="12" style="7" customWidth="1"/>
    <col min="11" max="11" width="13.42578125" style="7" customWidth="1"/>
    <col min="12" max="12" width="11.7109375" style="7" customWidth="1"/>
    <col min="13" max="13" width="22.140625" style="7" customWidth="1"/>
    <col min="14" max="14" width="13" style="7" customWidth="1"/>
    <col min="15" max="15" width="9.7109375" style="7" bestFit="1" customWidth="1"/>
    <col min="16" max="16" width="12.5703125" style="7" customWidth="1"/>
    <col min="17" max="16384" width="9.140625" style="7"/>
  </cols>
  <sheetData>
    <row r="1" spans="1:16" s="1" customFormat="1" x14ac:dyDescent="0.25">
      <c r="N1" s="40" t="s">
        <v>0</v>
      </c>
      <c r="O1" s="40"/>
      <c r="P1" s="40"/>
    </row>
    <row r="2" spans="1:16" s="1" customFormat="1" x14ac:dyDescent="0.25">
      <c r="N2" s="40"/>
      <c r="O2" s="40"/>
      <c r="P2" s="40"/>
    </row>
    <row r="3" spans="1:16" s="1" customFormat="1" x14ac:dyDescent="0.25">
      <c r="A3" s="2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4"/>
      <c r="N3" s="2"/>
      <c r="O3" s="5"/>
      <c r="P3" s="6"/>
    </row>
    <row r="4" spans="1:16" s="1" customFormat="1" ht="15" customHeight="1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" customHeight="1" x14ac:dyDescent="0.25">
      <c r="A5" s="42" t="s">
        <v>2</v>
      </c>
      <c r="B5" s="43" t="s">
        <v>3</v>
      </c>
      <c r="C5" s="43" t="s">
        <v>4</v>
      </c>
      <c r="D5" s="43" t="s">
        <v>5</v>
      </c>
      <c r="E5" s="44" t="s">
        <v>6</v>
      </c>
      <c r="F5" s="45"/>
      <c r="G5" s="45"/>
      <c r="H5" s="45"/>
      <c r="I5" s="46"/>
      <c r="J5" s="47" t="s">
        <v>7</v>
      </c>
      <c r="K5" s="47"/>
      <c r="L5" s="47"/>
      <c r="M5" s="48" t="s">
        <v>8</v>
      </c>
      <c r="N5" s="49"/>
      <c r="O5" s="49"/>
      <c r="P5" s="50"/>
    </row>
    <row r="6" spans="1:16" ht="189" customHeight="1" x14ac:dyDescent="0.25">
      <c r="A6" s="42"/>
      <c r="B6" s="43"/>
      <c r="C6" s="43"/>
      <c r="D6" s="43"/>
      <c r="E6" s="8" t="s">
        <v>30</v>
      </c>
      <c r="F6" s="8" t="s">
        <v>31</v>
      </c>
      <c r="G6" s="9" t="s">
        <v>32</v>
      </c>
      <c r="H6" s="9" t="s">
        <v>9</v>
      </c>
      <c r="I6" s="9" t="s">
        <v>10</v>
      </c>
      <c r="J6" s="8" t="s">
        <v>11</v>
      </c>
      <c r="K6" s="8" t="s">
        <v>12</v>
      </c>
      <c r="L6" s="10" t="s">
        <v>13</v>
      </c>
      <c r="M6" s="11" t="s">
        <v>14</v>
      </c>
      <c r="N6" s="12" t="s">
        <v>15</v>
      </c>
      <c r="O6" s="12" t="s">
        <v>16</v>
      </c>
      <c r="P6" s="12" t="s">
        <v>17</v>
      </c>
    </row>
    <row r="7" spans="1:16" ht="71.25" customHeight="1" x14ac:dyDescent="0.25">
      <c r="A7" s="13">
        <v>1</v>
      </c>
      <c r="B7" s="34" t="s">
        <v>23</v>
      </c>
      <c r="C7" s="14" t="s">
        <v>24</v>
      </c>
      <c r="D7" s="15">
        <v>12</v>
      </c>
      <c r="E7" s="16">
        <v>830</v>
      </c>
      <c r="F7" s="16">
        <v>845</v>
      </c>
      <c r="G7" s="16">
        <v>850</v>
      </c>
      <c r="H7" s="16"/>
      <c r="I7" s="16"/>
      <c r="J7" s="17">
        <f t="shared" ref="J7" si="0">AVERAGE(E7:I7)</f>
        <v>841.66666666666663</v>
      </c>
      <c r="K7" s="18">
        <f t="shared" ref="K7" si="1">SQRT((SUM(IF(E7&gt;0,POWER(E7-J7,2),0),IF(F7&gt;0,POWER(F7-J7,2),0),IF(G7&gt;0,POWER(G7-J7,2),0),IF(H7&gt;0,POWER(H7-J7,2),0),IF(I7&gt;0,POWER(I7-J7,2),0),))/(COUNTA(E7:I7)-1))</f>
        <v>10.408329997330664</v>
      </c>
      <c r="L7" s="18">
        <f t="shared" ref="L7" si="2">K7/J7*100</f>
        <v>1.2366332670095839</v>
      </c>
      <c r="M7" s="19">
        <f t="shared" ref="M7" si="3">((D7/COUNTA(E7:I7))*(SUM(E7:I7)))</f>
        <v>10100</v>
      </c>
      <c r="N7" s="20">
        <f t="shared" ref="N7" si="4">M7/D7</f>
        <v>841.66666666666663</v>
      </c>
      <c r="O7" s="19">
        <f t="shared" ref="O7" si="5">ROUNDDOWN(N7,2)</f>
        <v>841.66</v>
      </c>
      <c r="P7" s="19">
        <f t="shared" ref="P7" si="6">O7*D7</f>
        <v>10099.92</v>
      </c>
    </row>
    <row r="8" spans="1:16" ht="15.75" x14ac:dyDescent="0.25">
      <c r="A8" s="13"/>
      <c r="B8" s="21"/>
      <c r="C8" s="15"/>
      <c r="D8" s="15"/>
      <c r="E8" s="16">
        <f>D7*E7</f>
        <v>9960</v>
      </c>
      <c r="F8" s="16">
        <f>D7*F7</f>
        <v>10140</v>
      </c>
      <c r="G8" s="16">
        <f>D7*G7</f>
        <v>10200</v>
      </c>
      <c r="H8" s="16"/>
      <c r="I8" s="16"/>
      <c r="J8" s="17"/>
      <c r="K8" s="18"/>
      <c r="L8" s="18"/>
      <c r="M8" s="19"/>
      <c r="N8" s="20"/>
      <c r="O8" s="19"/>
      <c r="P8" s="19"/>
    </row>
    <row r="9" spans="1:16" x14ac:dyDescent="0.25">
      <c r="A9" s="31" t="s">
        <v>26</v>
      </c>
      <c r="B9" s="31"/>
      <c r="C9" s="31"/>
      <c r="D9" s="31"/>
      <c r="E9" s="31"/>
      <c r="F9" s="31"/>
      <c r="G9" s="31"/>
      <c r="H9" s="31"/>
      <c r="I9" s="31"/>
      <c r="J9" s="22"/>
      <c r="K9" s="22"/>
      <c r="L9" s="22"/>
      <c r="M9" s="23"/>
      <c r="N9" s="2"/>
      <c r="O9" s="2"/>
      <c r="P9" s="24">
        <f>P7</f>
        <v>10099.92</v>
      </c>
    </row>
    <row r="10" spans="1:16" ht="46.5" customHeight="1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s="33" customFormat="1" ht="32.25" customHeight="1" x14ac:dyDescent="0.3">
      <c r="A11" s="36" t="s">
        <v>18</v>
      </c>
      <c r="B11" s="37"/>
      <c r="C11" s="37"/>
      <c r="D11" s="37"/>
      <c r="E11" s="37"/>
      <c r="F11" s="37"/>
      <c r="G11" s="32" t="s">
        <v>19</v>
      </c>
      <c r="H11" s="32"/>
      <c r="I11" s="38" t="s">
        <v>21</v>
      </c>
      <c r="J11" s="37"/>
      <c r="K11" s="32"/>
      <c r="L11" s="32"/>
      <c r="M11" s="32"/>
      <c r="N11" s="32"/>
      <c r="O11" s="32"/>
    </row>
    <row r="12" spans="1:16" s="33" customFormat="1" ht="34.5" customHeight="1" x14ac:dyDescent="0.3">
      <c r="A12" s="36" t="s">
        <v>20</v>
      </c>
      <c r="B12" s="37"/>
      <c r="C12" s="37"/>
      <c r="D12" s="37"/>
      <c r="E12" s="37"/>
      <c r="F12" s="37"/>
      <c r="G12" s="32" t="s">
        <v>19</v>
      </c>
      <c r="H12" s="32"/>
      <c r="I12" s="38" t="s">
        <v>22</v>
      </c>
      <c r="J12" s="37"/>
      <c r="K12" s="32"/>
      <c r="L12" s="32"/>
      <c r="M12" s="32"/>
      <c r="N12" s="32"/>
      <c r="O12" s="32"/>
      <c r="P12" s="32"/>
    </row>
    <row r="13" spans="1:16" ht="15.75" x14ac:dyDescent="0.25">
      <c r="A13" s="25"/>
      <c r="B13" s="1"/>
      <c r="C13" s="1"/>
      <c r="D13" s="1"/>
      <c r="E13" s="1"/>
      <c r="F13" s="1"/>
      <c r="G13" s="1"/>
      <c r="H13" s="1"/>
      <c r="I13" s="1"/>
      <c r="J13" s="1"/>
      <c r="K13" s="26"/>
      <c r="L13" s="1"/>
      <c r="M13" s="1"/>
      <c r="N13" s="1"/>
      <c r="O13" s="1"/>
      <c r="P13" s="1"/>
    </row>
    <row r="14" spans="1:16" s="1" customFormat="1" ht="15.75" x14ac:dyDescent="0.25">
      <c r="A14" s="35"/>
      <c r="B14" s="35"/>
      <c r="C14" s="35"/>
      <c r="D14" s="35"/>
      <c r="E14" s="35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</row>
    <row r="15" spans="1:16" s="1" customFormat="1" ht="15.75" x14ac:dyDescent="0.25">
      <c r="A15" s="35" t="s">
        <v>27</v>
      </c>
      <c r="B15" s="35"/>
      <c r="C15" s="35"/>
      <c r="D15" s="35"/>
      <c r="E15" s="35"/>
      <c r="F15" s="27"/>
      <c r="G15" s="27"/>
      <c r="H15" s="27"/>
      <c r="I15" s="27" t="s">
        <v>28</v>
      </c>
      <c r="J15" s="27"/>
      <c r="K15" s="27"/>
      <c r="L15" s="27"/>
      <c r="M15" s="27"/>
      <c r="N15" s="28"/>
      <c r="O15" s="28"/>
      <c r="P15" s="28"/>
    </row>
    <row r="16" spans="1:16" s="1" customFormat="1" ht="15.75" x14ac:dyDescent="0.25">
      <c r="A16" s="35"/>
      <c r="B16" s="35"/>
      <c r="C16" s="35"/>
      <c r="D16" s="35"/>
      <c r="E16" s="35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</row>
    <row r="17" spans="1:16" s="1" customFormat="1" ht="15.7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s="1" customFormat="1" ht="37.5" customHeight="1" x14ac:dyDescent="0.25">
      <c r="A18" s="35" t="s">
        <v>29</v>
      </c>
      <c r="B18" s="35"/>
      <c r="C18" s="35"/>
      <c r="D18" s="35"/>
      <c r="E18" s="35"/>
      <c r="F18" s="35"/>
      <c r="G18" s="35"/>
      <c r="H18" s="35"/>
      <c r="I18" s="29"/>
      <c r="J18" s="29"/>
      <c r="K18" s="29"/>
      <c r="L18" s="29"/>
      <c r="M18" s="29"/>
      <c r="N18" s="30"/>
      <c r="O18" s="30"/>
      <c r="P18" s="30"/>
    </row>
    <row r="19" spans="1:16" s="1" customFormat="1" x14ac:dyDescent="0.25"/>
    <row r="20" spans="1:16" s="1" customFormat="1" x14ac:dyDescent="0.25"/>
    <row r="21" spans="1:16" s="1" customFormat="1" x14ac:dyDescent="0.25"/>
    <row r="22" spans="1:16" s="1" customFormat="1" x14ac:dyDescent="0.25"/>
    <row r="23" spans="1:16" s="1" customFormat="1" x14ac:dyDescent="0.25"/>
    <row r="24" spans="1:16" s="1" customForma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/>
    <row r="343" spans="1:16" s="1" customFormat="1" x14ac:dyDescent="0.25"/>
    <row r="344" spans="1:16" s="1" customFormat="1" x14ac:dyDescent="0.25"/>
    <row r="345" spans="1:16" s="1" customFormat="1" x14ac:dyDescent="0.25"/>
    <row r="346" spans="1:16" s="1" customFormat="1" x14ac:dyDescent="0.25"/>
    <row r="347" spans="1:16" s="1" customFormat="1" x14ac:dyDescent="0.25"/>
    <row r="348" spans="1:16" s="1" customFormat="1" x14ac:dyDescent="0.25"/>
    <row r="349" spans="1:16" s="1" customFormat="1" x14ac:dyDescent="0.25"/>
    <row r="350" spans="1:16" s="1" customForma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1:16" s="1" customForma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</sheetData>
  <mergeCells count="19">
    <mergeCell ref="A10:P10"/>
    <mergeCell ref="N1:P2"/>
    <mergeCell ref="A4:P4"/>
    <mergeCell ref="A5:A6"/>
    <mergeCell ref="B5:B6"/>
    <mergeCell ref="C5:C6"/>
    <mergeCell ref="D5:D6"/>
    <mergeCell ref="E5:I5"/>
    <mergeCell ref="J5:L5"/>
    <mergeCell ref="M5:P5"/>
    <mergeCell ref="A16:E16"/>
    <mergeCell ref="A17:P17"/>
    <mergeCell ref="A18:H18"/>
    <mergeCell ref="A11:F11"/>
    <mergeCell ref="I11:J11"/>
    <mergeCell ref="A12:F12"/>
    <mergeCell ref="I12:J12"/>
    <mergeCell ref="A14:E14"/>
    <mergeCell ref="A15:E15"/>
  </mergeCells>
  <pageMargins left="1.0687500000000001" right="0.70866141732283472" top="0.74803149606299213" bottom="0.74803149606299213" header="0.31496062992125984" footer="0.31496062992125984"/>
  <pageSetup paperSize="9" scale="5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2026-06-22T13:24:39Z</dcterms:modified>
</cp:coreProperties>
</file>