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706663D5-6910-461C-8BB9-4F502554C7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ена контракта страхование" sheetId="8" r:id="rId1"/>
  </sheets>
  <definedNames>
    <definedName name="OLE_LINK1" localSheetId="0">'Цена контракта страхование'!#REF!</definedName>
    <definedName name="Print_Area" localSheetId="0">'Цена контракта страхование'!$B$2:$N$14</definedName>
    <definedName name="_xlnm.Print_Area" localSheetId="0">'Цена контракта страхование'!$A$1:$N$14</definedName>
  </definedNames>
  <calcPr calcId="181029"/>
</workbook>
</file>

<file path=xl/calcChain.xml><?xml version="1.0" encoding="utf-8"?>
<calcChain xmlns="http://schemas.openxmlformats.org/spreadsheetml/2006/main">
  <c r="N9" i="8" l="1"/>
  <c r="K8" i="8"/>
  <c r="L8" i="8" s="1"/>
  <c r="M8" i="8" s="1"/>
  <c r="N8" i="8" s="1"/>
  <c r="I8" i="8"/>
  <c r="J8" i="8" s="1"/>
  <c r="H8" i="8"/>
  <c r="K7" i="8" l="1"/>
  <c r="L7" i="8" s="1"/>
  <c r="M7" i="8" s="1"/>
  <c r="H7" i="8"/>
  <c r="I7" i="8"/>
  <c r="J7" i="8" l="1"/>
  <c r="N7" i="8" l="1"/>
  <c r="H10" i="8" s="1"/>
</calcChain>
</file>

<file path=xl/sharedStrings.xml><?xml version="1.0" encoding="utf-8"?>
<sst xmlns="http://schemas.openxmlformats.org/spreadsheetml/2006/main" count="32" uniqueCount="31">
  <si>
    <t>Среднее квадратичное отклонение</t>
  </si>
  <si>
    <t>№</t>
  </si>
  <si>
    <t>Наименование предмета контракта</t>
  </si>
  <si>
    <t>Ед. изм.</t>
  </si>
  <si>
    <t>Кол-во</t>
  </si>
  <si>
    <t>Ценовая информация (руб./ед. изм)</t>
  </si>
  <si>
    <t>1</t>
  </si>
  <si>
    <t>Основные характеристики:</t>
  </si>
  <si>
    <t>Обоснование цены контракта</t>
  </si>
  <si>
    <t>Цена за единицу изм. с округлением (вниз) до сотых долей после запятой
руб.</t>
  </si>
  <si>
    <t>Цена за единицу изм. руб.</t>
  </si>
  <si>
    <t>ОБОСНОВАНИЕ ЦЕНЫ КОНТРАКТА</t>
  </si>
  <si>
    <t>Коэффициент вариации цены не превышает 33 %, соответственно совокупность значений, используемых в расчёте, при определении цены считается однородной.</t>
  </si>
  <si>
    <t>Цена контракта за единицу измерения,
руб.</t>
  </si>
  <si>
    <t>В соответствии с Приказом Минэкономразвития России от 02.10.2013 N 567, был осуществлен сбор и анализ общедоступной ценовой информации.
Определение цены контракта осуществлено методом сопоставимых рыночных цен (анализа рынка)</t>
  </si>
  <si>
    <t>Оценка однородности совокупности значений выявленных цен, используемых в расчёте цены контракта за единицу измерения</t>
  </si>
  <si>
    <r>
      <t xml:space="preserve">Средняя арифметическая цена за единицу </t>
    </r>
    <r>
      <rPr>
        <i/>
        <sz val="10"/>
        <color theme="1"/>
        <rFont val="Times New Roman"/>
        <family val="1"/>
        <charset val="204"/>
      </rPr>
      <t>&lt;ц&gt;</t>
    </r>
  </si>
  <si>
    <r>
      <t xml:space="preserve">Коэффициент вариации цен V (%) </t>
    </r>
    <r>
      <rPr>
        <i/>
        <sz val="10"/>
        <color theme="1"/>
        <rFont val="Times New Roman"/>
        <family val="1"/>
        <charset val="204"/>
      </rPr>
      <t>(не должен превышать 33%)</t>
    </r>
  </si>
  <si>
    <t>Метод определения цены контракта</t>
  </si>
  <si>
    <t>Расчёт цены контракта (ЦК) по формуле:
v – количество (объём) закупаемого товара (работы, услуги);
n – количество значений, используемых в расчёте;
i – номер источника ценовой информации;
цi – цена единицы,</t>
  </si>
  <si>
    <t xml:space="preserve">Расчёт цены контракта произвёл:  Бронский А. В. </t>
  </si>
  <si>
    <t>Источник № 1
от 07.05.2026</t>
  </si>
  <si>
    <t>шт.</t>
  </si>
  <si>
    <t>Описание объекта закупки в соответствии с Приложением № 1 и Приложением № 2 государственного контракта</t>
  </si>
  <si>
    <r>
      <t xml:space="preserve">Услуги по дополнительному добровольному страхованию автотранспортных средств при возникновении дорожно-транспортного происшествия, произошедшего по вине третьих лиц, гражданская ответственность которых не застрахована в форме обязательного страхования </t>
    </r>
    <r>
      <rPr>
        <b/>
        <sz val="10"/>
        <color theme="1"/>
        <rFont val="Times New Roman"/>
        <family val="1"/>
        <charset val="204"/>
      </rPr>
      <t>(ЛУИДОР 225046)</t>
    </r>
  </si>
  <si>
    <r>
      <t xml:space="preserve">Услуги по дополнительному добровольному страхованию автотранспортных средств при возникновении дорожно-транспортного происшествия, произошедшего по вине третьих лиц, гражданская ответственность которых не застрахована в форме обязательного страхования 
</t>
    </r>
    <r>
      <rPr>
        <b/>
        <sz val="10"/>
        <color theme="1"/>
        <rFont val="Times New Roman"/>
        <family val="1"/>
        <charset val="204"/>
      </rPr>
      <t>(LADA NIVA)</t>
    </r>
  </si>
  <si>
    <t>ИТОГО</t>
  </si>
  <si>
    <t>В результате проведённого расчёта стоимость составила:</t>
  </si>
  <si>
    <t>Цена контракта за единицу измерения, определяемая методом сопоставимых рыночных цен (анализа рынка)</t>
  </si>
  <si>
    <r>
      <t xml:space="preserve">* В соответствии с частью 2 статьи 72 Бюджетного кодекса Российской Федерации с учетом лимитов бюджетных обязательств ОГКУ «Организатор перевозок Челябинской области» на 2026 год цена контракта составляет </t>
    </r>
    <r>
      <rPr>
        <b/>
        <sz val="12"/>
        <color theme="1"/>
        <rFont val="Times New Roman"/>
        <family val="1"/>
        <charset val="204"/>
      </rPr>
      <t>3 900,00 рублей</t>
    </r>
  </si>
  <si>
    <t>Источник № 2
от 07.05.2026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</si>
</sst>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0000"/>
  </numFmts>
  <fonts count="10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center" vertical="center"/>
    </xf>
    <xf numFmtId="4" fontId="4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1" fillId="2" borderId="0" xfId="0" applyNumberFormat="1" applyFont="1" applyFill="1"/>
    <xf numFmtId="49" fontId="1" fillId="2" borderId="0" xfId="0" applyNumberFormat="1" applyFont="1" applyFill="1" applyAlignment="1">
      <alignment horizontal="left" vertical="center"/>
    </xf>
    <xf numFmtId="4" fontId="3" fillId="2" borderId="0" xfId="0" applyNumberFormat="1" applyFont="1" applyFill="1"/>
    <xf numFmtId="0" fontId="2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top" wrapText="1" indent="1"/>
    </xf>
    <xf numFmtId="49" fontId="7" fillId="2" borderId="0" xfId="0" applyNumberFormat="1" applyFont="1" applyFill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/>
    <xf numFmtId="4" fontId="7" fillId="2" borderId="0" xfId="0" applyNumberFormat="1" applyFont="1" applyFill="1"/>
    <xf numFmtId="0" fontId="7" fillId="2" borderId="0" xfId="0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left" vertical="top"/>
    </xf>
    <xf numFmtId="49" fontId="7" fillId="2" borderId="0" xfId="0" applyNumberFormat="1" applyFont="1" applyFill="1" applyAlignment="1">
      <alignment horizontal="center" vertical="top"/>
    </xf>
    <xf numFmtId="49" fontId="7" fillId="2" borderId="0" xfId="0" applyNumberFormat="1" applyFont="1" applyFill="1" applyAlignment="1">
      <alignment vertical="top"/>
    </xf>
    <xf numFmtId="14" fontId="7" fillId="2" borderId="0" xfId="0" applyNumberFormat="1" applyFont="1" applyFill="1" applyAlignment="1">
      <alignment horizontal="right" vertical="top"/>
    </xf>
    <xf numFmtId="165" fontId="7" fillId="2" borderId="0" xfId="0" applyNumberFormat="1" applyFont="1" applyFill="1" applyAlignment="1">
      <alignment horizontal="center" vertical="top"/>
    </xf>
    <xf numFmtId="49" fontId="2" fillId="2" borderId="14" xfId="0" applyNumberFormat="1" applyFont="1" applyFill="1" applyBorder="1" applyAlignment="1">
      <alignment horizontal="center" vertical="center" textRotation="90" wrapText="1"/>
    </xf>
    <xf numFmtId="165" fontId="2" fillId="2" borderId="2" xfId="0" applyNumberFormat="1" applyFont="1" applyFill="1" applyBorder="1" applyAlignment="1">
      <alignment horizontal="center" vertical="center"/>
    </xf>
    <xf numFmtId="49" fontId="7" fillId="2" borderId="0" xfId="0" applyNumberFormat="1" applyFont="1" applyFill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7" fillId="2" borderId="0" xfId="0" applyFont="1" applyFill="1" applyAlignment="1">
      <alignment horizontal="left"/>
    </xf>
    <xf numFmtId="0" fontId="6" fillId="0" borderId="0" xfId="0" applyFont="1"/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4" fontId="2" fillId="2" borderId="17" xfId="0" applyNumberFormat="1" applyFont="1" applyFill="1" applyBorder="1" applyAlignment="1">
      <alignment horizontal="center" vertical="center"/>
    </xf>
    <xf numFmtId="4" fontId="2" fillId="2" borderId="9" xfId="0" applyNumberFormat="1" applyFont="1" applyFill="1" applyBorder="1" applyAlignment="1">
      <alignment horizontal="center" vertical="center"/>
    </xf>
    <xf numFmtId="164" fontId="2" fillId="2" borderId="9" xfId="0" applyNumberFormat="1" applyFont="1" applyFill="1" applyBorder="1" applyAlignment="1">
      <alignment horizontal="center" vertical="center"/>
    </xf>
    <xf numFmtId="165" fontId="2" fillId="2" borderId="9" xfId="0" applyNumberFormat="1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right" vertical="center" wrapText="1"/>
    </xf>
    <xf numFmtId="0" fontId="9" fillId="2" borderId="19" xfId="0" applyFont="1" applyFill="1" applyBorder="1" applyAlignment="1">
      <alignment horizontal="right" vertical="center" wrapText="1"/>
    </xf>
    <xf numFmtId="0" fontId="9" fillId="2" borderId="20" xfId="0" applyFont="1" applyFill="1" applyBorder="1" applyAlignment="1">
      <alignment horizontal="right" vertical="center" wrapText="1"/>
    </xf>
    <xf numFmtId="4" fontId="9" fillId="2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</xdr:row>
          <xdr:rowOff>1800225</xdr:rowOff>
        </xdr:from>
        <xdr:to>
          <xdr:col>11</xdr:col>
          <xdr:colOff>647700</xdr:colOff>
          <xdr:row>5</xdr:row>
          <xdr:rowOff>2162175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17"/>
  <sheetViews>
    <sheetView tabSelected="1" zoomScaleNormal="100" zoomScaleSheetLayoutView="100" workbookViewId="0">
      <selection activeCell="B1" sqref="B1:N1"/>
    </sheetView>
  </sheetViews>
  <sheetFormatPr defaultColWidth="9.140625" defaultRowHeight="15" x14ac:dyDescent="0.25"/>
  <cols>
    <col min="1" max="1" width="2.140625" style="1" customWidth="1"/>
    <col min="2" max="2" width="3.5703125" style="3" customWidth="1"/>
    <col min="3" max="3" width="18.85546875" style="3" customWidth="1"/>
    <col min="4" max="4" width="8.140625" style="3" customWidth="1"/>
    <col min="5" max="5" width="5.5703125" style="3" customWidth="1"/>
    <col min="6" max="6" width="13.140625" style="3" customWidth="1"/>
    <col min="7" max="7" width="11.5703125" style="3" customWidth="1"/>
    <col min="8" max="8" width="14.140625" style="3" customWidth="1"/>
    <col min="9" max="9" width="12" style="3" customWidth="1"/>
    <col min="10" max="10" width="11.42578125" style="3" customWidth="1"/>
    <col min="11" max="11" width="22.85546875" style="3" customWidth="1"/>
    <col min="12" max="12" width="11.7109375" style="3" customWidth="1"/>
    <col min="13" max="13" width="13.42578125" style="3" customWidth="1"/>
    <col min="14" max="14" width="13" style="3" customWidth="1"/>
    <col min="15" max="15" width="9.140625" style="1"/>
    <col min="16" max="16" width="23.7109375" style="1" customWidth="1"/>
    <col min="17" max="25" width="9.140625" style="1"/>
    <col min="26" max="26" width="9.7109375" style="1" customWidth="1"/>
    <col min="27" max="16384" width="9.140625" style="1"/>
  </cols>
  <sheetData>
    <row r="1" spans="2:16" ht="24.75" customHeight="1" thickBot="1" x14ac:dyDescent="0.3">
      <c r="B1" s="49" t="s">
        <v>11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2:16" ht="27.75" customHeight="1" thickBot="1" x14ac:dyDescent="0.3">
      <c r="B2" s="11" t="s">
        <v>6</v>
      </c>
      <c r="C2" s="11" t="s">
        <v>7</v>
      </c>
      <c r="D2" s="38" t="s">
        <v>23</v>
      </c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2:16" ht="42.75" customHeight="1" thickBot="1" x14ac:dyDescent="0.3">
      <c r="B3" s="10">
        <v>2</v>
      </c>
      <c r="C3" s="10" t="s">
        <v>18</v>
      </c>
      <c r="D3" s="40" t="s">
        <v>14</v>
      </c>
      <c r="E3" s="41"/>
      <c r="F3" s="41"/>
      <c r="G3" s="41"/>
      <c r="H3" s="41"/>
      <c r="I3" s="41"/>
      <c r="J3" s="41"/>
      <c r="K3" s="41"/>
      <c r="L3" s="41"/>
      <c r="M3" s="41"/>
      <c r="N3" s="42"/>
    </row>
    <row r="4" spans="2:16" ht="15.75" customHeight="1" thickBot="1" x14ac:dyDescent="0.3">
      <c r="B4" s="12">
        <v>3</v>
      </c>
      <c r="C4" s="40" t="s">
        <v>8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2"/>
    </row>
    <row r="5" spans="2:16" ht="41.25" customHeight="1" thickBot="1" x14ac:dyDescent="0.3">
      <c r="B5" s="51" t="s">
        <v>1</v>
      </c>
      <c r="C5" s="51" t="s">
        <v>2</v>
      </c>
      <c r="D5" s="51" t="s">
        <v>3</v>
      </c>
      <c r="E5" s="51" t="s">
        <v>4</v>
      </c>
      <c r="F5" s="46" t="s">
        <v>5</v>
      </c>
      <c r="G5" s="47"/>
      <c r="H5" s="43" t="s">
        <v>15</v>
      </c>
      <c r="I5" s="44"/>
      <c r="J5" s="45"/>
      <c r="K5" s="46" t="s">
        <v>28</v>
      </c>
      <c r="L5" s="47"/>
      <c r="M5" s="47"/>
      <c r="N5" s="48"/>
    </row>
    <row r="6" spans="2:16" ht="259.5" customHeight="1" thickBot="1" x14ac:dyDescent="0.3">
      <c r="B6" s="52"/>
      <c r="C6" s="52"/>
      <c r="D6" s="52"/>
      <c r="E6" s="52"/>
      <c r="F6" s="32" t="s">
        <v>21</v>
      </c>
      <c r="G6" s="32" t="s">
        <v>30</v>
      </c>
      <c r="H6" s="13" t="s">
        <v>16</v>
      </c>
      <c r="I6" s="14" t="s">
        <v>0</v>
      </c>
      <c r="J6" s="14" t="s">
        <v>17</v>
      </c>
      <c r="K6" s="21" t="s">
        <v>19</v>
      </c>
      <c r="L6" s="15" t="s">
        <v>10</v>
      </c>
      <c r="M6" s="14" t="s">
        <v>9</v>
      </c>
      <c r="N6" s="14" t="s">
        <v>13</v>
      </c>
      <c r="P6" s="9"/>
    </row>
    <row r="7" spans="2:16" ht="243" thickBot="1" x14ac:dyDescent="0.3">
      <c r="B7" s="10">
        <v>1</v>
      </c>
      <c r="C7" s="10" t="s">
        <v>24</v>
      </c>
      <c r="D7" s="10" t="s">
        <v>22</v>
      </c>
      <c r="E7" s="16">
        <v>1</v>
      </c>
      <c r="F7" s="17">
        <v>1960</v>
      </c>
      <c r="G7" s="17">
        <v>1950</v>
      </c>
      <c r="H7" s="18">
        <f>AVERAGE($F$7:$G$7)</f>
        <v>1955</v>
      </c>
      <c r="I7" s="19">
        <f>_xlfn.STDEV.S(F7:G7)</f>
        <v>7.0710678118654755</v>
      </c>
      <c r="J7" s="18">
        <f>I7/H7*100</f>
        <v>0.36169144817726218</v>
      </c>
      <c r="K7" s="18">
        <f>(E7/2)*(SUM(F7:G7))</f>
        <v>1955</v>
      </c>
      <c r="L7" s="33">
        <f>K7/E7</f>
        <v>1955</v>
      </c>
      <c r="M7" s="18">
        <f>ROUND(L7,2)</f>
        <v>1955</v>
      </c>
      <c r="N7" s="20">
        <f>M7*E7</f>
        <v>1955</v>
      </c>
    </row>
    <row r="8" spans="2:16" ht="243" thickBot="1" x14ac:dyDescent="0.3">
      <c r="B8" s="53">
        <v>2</v>
      </c>
      <c r="C8" s="53" t="s">
        <v>25</v>
      </c>
      <c r="D8" s="53" t="s">
        <v>22</v>
      </c>
      <c r="E8" s="54">
        <v>1</v>
      </c>
      <c r="F8" s="55">
        <v>1960</v>
      </c>
      <c r="G8" s="55">
        <v>1950</v>
      </c>
      <c r="H8" s="56">
        <f>AVERAGE($F$7:$G$7)</f>
        <v>1955</v>
      </c>
      <c r="I8" s="57">
        <f>_xlfn.STDEV.S(F8:G8)</f>
        <v>7.0710678118654755</v>
      </c>
      <c r="J8" s="56">
        <f>I8/H8*100</f>
        <v>0.36169144817726218</v>
      </c>
      <c r="K8" s="56">
        <f>(E8/2)*(SUM(F8:G8))</f>
        <v>1955</v>
      </c>
      <c r="L8" s="58">
        <f>K8/E8</f>
        <v>1955</v>
      </c>
      <c r="M8" s="56">
        <f>ROUND(L8,2)</f>
        <v>1955</v>
      </c>
      <c r="N8" s="20">
        <f>M8*E8</f>
        <v>1955</v>
      </c>
    </row>
    <row r="9" spans="2:16" ht="15.75" thickBot="1" x14ac:dyDescent="0.3">
      <c r="B9" s="59" t="s">
        <v>26</v>
      </c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  <c r="N9" s="62">
        <f>SUM(N7:N8)</f>
        <v>3910</v>
      </c>
    </row>
    <row r="10" spans="2:16" s="24" customFormat="1" ht="27" customHeight="1" x14ac:dyDescent="0.25">
      <c r="B10" s="2" t="s">
        <v>27</v>
      </c>
      <c r="C10" s="3"/>
      <c r="D10" s="3"/>
      <c r="E10" s="3"/>
      <c r="F10" s="3"/>
      <c r="G10" s="3"/>
      <c r="H10" s="23">
        <f>N8+N7</f>
        <v>3910</v>
      </c>
      <c r="I10" s="4"/>
      <c r="J10" s="5"/>
      <c r="L10" s="22"/>
      <c r="M10" s="22"/>
      <c r="N10" s="22"/>
      <c r="P10" s="25"/>
    </row>
    <row r="11" spans="2:16" s="24" customFormat="1" ht="3.75" customHeight="1" x14ac:dyDescent="0.25">
      <c r="B11" s="22"/>
      <c r="C11" s="22"/>
      <c r="D11" s="22"/>
      <c r="E11" s="22"/>
      <c r="F11" s="22"/>
      <c r="G11" s="22"/>
      <c r="H11" s="26"/>
      <c r="I11" s="26"/>
      <c r="J11" s="26"/>
      <c r="K11" s="22"/>
      <c r="L11" s="22"/>
      <c r="M11" s="22"/>
      <c r="N11" s="22"/>
    </row>
    <row r="12" spans="2:16" s="24" customFormat="1" ht="15.75" x14ac:dyDescent="0.25">
      <c r="B12" s="36" t="s">
        <v>12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</row>
    <row r="13" spans="2:16" s="24" customFormat="1" ht="37.5" customHeight="1" x14ac:dyDescent="0.25">
      <c r="B13" s="34" t="s">
        <v>29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</row>
    <row r="14" spans="2:16" s="29" customFormat="1" ht="19.5" customHeight="1" x14ac:dyDescent="0.25">
      <c r="B14" s="27" t="s">
        <v>20</v>
      </c>
      <c r="C14" s="28"/>
      <c r="D14" s="28"/>
      <c r="E14" s="28"/>
      <c r="F14" s="28"/>
      <c r="G14" s="28"/>
      <c r="H14" s="30"/>
      <c r="I14" s="30"/>
      <c r="J14" s="30"/>
      <c r="K14" s="28"/>
      <c r="L14" s="28"/>
      <c r="M14" s="28"/>
      <c r="N14" s="31"/>
    </row>
    <row r="15" spans="2:16" s="7" customFormat="1" ht="11.25" x14ac:dyDescent="0.2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pans="2:16" s="7" customFormat="1" ht="11.25" x14ac:dyDescent="0.2">
      <c r="B16" s="8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  <row r="17" spans="2:14" s="7" customFormat="1" ht="11.25" x14ac:dyDescent="0.2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</row>
  </sheetData>
  <mergeCells count="14">
    <mergeCell ref="B1:N1"/>
    <mergeCell ref="B5:B6"/>
    <mergeCell ref="C5:C6"/>
    <mergeCell ref="D5:D6"/>
    <mergeCell ref="E5:E6"/>
    <mergeCell ref="F5:G5"/>
    <mergeCell ref="B13:N13"/>
    <mergeCell ref="B12:N12"/>
    <mergeCell ref="D2:N2"/>
    <mergeCell ref="D3:N3"/>
    <mergeCell ref="C4:N4"/>
    <mergeCell ref="H5:J5"/>
    <mergeCell ref="K5:N5"/>
    <mergeCell ref="B9:M9"/>
  </mergeCells>
  <pageMargins left="0.47244094488188981" right="0.15748031496062992" top="0.74803149606299213" bottom="0.74803149606299213" header="0.31496062992125984" footer="0.31496062992125984"/>
  <pageSetup paperSize="9" scale="80" fitToWidth="0" fitToHeight="0" orientation="landscape" r:id="rId1"/>
  <ignoredErrors>
    <ignoredError sqref="I7" formulaRange="1"/>
    <ignoredError sqref="B2" numberStoredAsText="1"/>
  </ignoredErrors>
  <drawing r:id="rId2"/>
  <legacyDrawing r:id="rId3"/>
  <oleObjects>
    <mc:AlternateContent xmlns:mc="http://schemas.openxmlformats.org/markup-compatibility/2006">
      <mc:Choice Requires="x14">
        <oleObject progId="Word.Document.12" shapeId="10241" r:id="rId4">
          <objectPr defaultSize="0" r:id="rId5">
            <anchor moveWithCells="1">
              <from>
                <xdr:col>9</xdr:col>
                <xdr:colOff>180975</xdr:colOff>
                <xdr:row>5</xdr:row>
                <xdr:rowOff>1800225</xdr:rowOff>
              </from>
              <to>
                <xdr:col>11</xdr:col>
                <xdr:colOff>647700</xdr:colOff>
                <xdr:row>5</xdr:row>
                <xdr:rowOff>2162175</xdr:rowOff>
              </to>
            </anchor>
          </objectPr>
        </oleObject>
      </mc:Choice>
      <mc:Fallback>
        <oleObject progId="Word.Document.12" shapeId="1024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Цена контракта страхование</vt:lpstr>
      <vt:lpstr>'Цена контракта страхование'!Print_Area</vt:lpstr>
      <vt:lpstr>'Цена контракта страхование'!Область_печати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2026-06-05T03:35:32Z</dcterms:modified>
</cp:coreProperties>
</file>