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0730" windowHeight="810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9" i="2" l="1"/>
  <c r="O19" i="2" s="1"/>
  <c r="L19" i="2"/>
  <c r="J20" i="2"/>
  <c r="O20" i="2" s="1"/>
  <c r="L20" i="2"/>
  <c r="M20" i="2" l="1"/>
  <c r="N20" i="2" s="1"/>
  <c r="M19" i="2"/>
  <c r="N19" i="2" s="1"/>
  <c r="C16" i="2" l="1"/>
</calcChain>
</file>

<file path=xl/sharedStrings.xml><?xml version="1.0" encoding="utf-8"?>
<sst xmlns="http://schemas.openxmlformats.org/spreadsheetml/2006/main" count="56" uniqueCount="49">
  <si>
    <t>№ п/п</t>
  </si>
  <si>
    <t>Наименование товара, работ, услуг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</si>
  <si>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</si>
  <si>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</si>
  <si>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</si>
  <si>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</si>
  <si>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</si>
  <si>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</si>
  <si>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</si>
  <si>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</si>
  <si>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</si>
  <si>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</si>
  <si>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</si>
  <si>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</si>
  <si>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</si>
  <si>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</si>
  <si>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</si>
  <si>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</si>
  <si>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</si>
  <si>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</si>
  <si>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</si>
  <si>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</si>
  <si>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</si>
  <si>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</si>
  <si>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</si>
  <si>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</si>
  <si>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</si>
  <si>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Единица измерения</t>
  </si>
  <si>
    <t>Используемый метод определения начальной (максимальной) цены контракта (далее - НМЦК), обоснование его применения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</si>
  <si>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</si>
  <si>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Тарифы и нормативы на отпускные цены (при необходимости)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</si>
  <si>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</si>
  <si>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</si>
  <si>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</si>
  <si>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Совокупность цен принимается однородной при значении коэффициента вариации менее 33%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</si>
  <si>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</si>
  <si>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Кол-во позиций (всего)</t>
  </si>
  <si>
    <t>В соответствии с описанием объекта закупки (Техническое задание - Приложение № 1)</t>
  </si>
  <si>
    <t>см.таблицу</t>
  </si>
  <si>
    <r>
      <t>Расчет выполнил:начальник ОМПР СКФ ФГБУ ЦЭПП МЧС России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        Ф.С.Абакарова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Согласовано: главный бухгалтер СКФ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Т.В. Колмыкова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 Начальник СКФ ФГБУ ЦЭПП МЧС России                     ___________________П.Р. Кинасов
Соответствие обоснования начальной (максимальной) цены контракта, цены контракт,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удостоверяю:
Руководитель контрактной службы                                                ____________________А.П. Чернявская</t>
    </r>
  </si>
  <si>
    <t>Поставка дезинфицирующих средств для нужд Северо-Кавказского филиала ФГБУ ЦЭПП МЧС России</t>
  </si>
  <si>
    <t>Поставка дезинфицирующих средств для нужд Северо-Кавказского филиала ФГБУ ЦЭПП МЧС России в 2026г.</t>
  </si>
  <si>
    <t xml:space="preserve">Салфетки дезинфицирующие (130*180мм, 60 шт./упак.)
</t>
  </si>
  <si>
    <t>упаковка</t>
  </si>
  <si>
    <t xml:space="preserve">Дезинфицирующее средство -спрей 
(флак./0,75л.)
</t>
  </si>
  <si>
    <t>флакон</t>
  </si>
  <si>
    <t>Ценовое предложение №1. Вх.№ В-119-830 от 20.08.2026г.</t>
  </si>
  <si>
    <t>Ценовое предложение №2. Вх.№ В-119-832  от 20.08.2026г.</t>
  </si>
  <si>
    <t>Ценовое предложение №3. Вх.№ В-119-833 от 20.08.2026г.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</si>
</sst>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6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44303</xdr:colOff>
      <xdr:row>10</xdr:row>
      <xdr:rowOff>22150</xdr:rowOff>
    </xdr:from>
    <xdr:to>
      <xdr:col>4</xdr:col>
      <xdr:colOff>863896</xdr:colOff>
      <xdr:row>10</xdr:row>
      <xdr:rowOff>697761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20437" y="5726074"/>
          <a:ext cx="2093284" cy="6756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4</xdr:col>
      <xdr:colOff>400051</xdr:colOff>
      <xdr:row>11</xdr:row>
      <xdr:rowOff>433916</xdr:rowOff>
    </xdr:to>
    <xdr:pic>
      <xdr:nvPicPr>
        <xdr:cNvPr id="12" name="Рисунок 1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9575" y="6419850"/>
          <a:ext cx="16764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576899</xdr:colOff>
      <xdr:row>8</xdr:row>
      <xdr:rowOff>71689</xdr:rowOff>
    </xdr:from>
    <xdr:to>
      <xdr:col>5</xdr:col>
      <xdr:colOff>143982</xdr:colOff>
      <xdr:row>8</xdr:row>
      <xdr:rowOff>609157</xdr:rowOff>
    </xdr:to>
    <xdr:pic>
      <xdr:nvPicPr>
        <xdr:cNvPr id="13" name="Рисунок 12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53033" y="3981369"/>
          <a:ext cx="2036937" cy="5374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abSelected="1" zoomScale="90" zoomScaleNormal="90" workbookViewId="0">
      <selection activeCell="O19" sqref="O19:O20"/>
    </sheetView>
  </sheetViews>
  <sheetFormatPr defaultRowHeight="15" x14ac:dyDescent="0.25"/>
  <cols>
    <col min="1" max="1" width="9.28515625" bestFit="1" customWidth="1"/>
    <col min="2" max="2" width="48" customWidth="1"/>
    <col min="3" max="3" width="16.28515625" customWidth="1"/>
    <col min="4" max="4" width="19.140625" bestFit="1" customWidth="1"/>
    <col min="5" max="5" width="17.85546875" customWidth="1"/>
    <col min="6" max="6" width="16.42578125" customWidth="1"/>
    <col min="7" max="7" width="18.28515625" customWidth="1"/>
    <col min="8" max="8" width="14.140625" hidden="1" customWidth="1"/>
    <col min="9" max="9" width="14.28515625" hidden="1" customWidth="1"/>
    <col min="10" max="10" width="17" customWidth="1"/>
    <col min="11" max="11" width="14.85546875" customWidth="1"/>
    <col min="12" max="12" width="11.5703125" bestFit="1" customWidth="1"/>
    <col min="13" max="13" width="8.28515625" customWidth="1"/>
    <col min="14" max="14" width="18.85546875" customWidth="1"/>
    <col min="15" max="15" width="13" customWidth="1"/>
  </cols>
  <sheetData>
    <row r="1" spans="1:15" ht="44.2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20" t="s">
        <v>22</v>
      </c>
      <c r="L1" s="20"/>
      <c r="M1" s="20"/>
      <c r="N1" s="20"/>
      <c r="O1" s="20"/>
    </row>
    <row r="2" spans="1:15" ht="18.75" x14ac:dyDescent="0.25">
      <c r="A2" s="21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0.5" customHeight="1" thickBot="1" x14ac:dyDescent="0.3">
      <c r="A3" s="23" t="s">
        <v>24</v>
      </c>
      <c r="B3" s="24"/>
      <c r="C3" s="24"/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9"/>
    </row>
    <row r="4" spans="1:15" ht="30" customHeight="1" thickBot="1" x14ac:dyDescent="0.3">
      <c r="A4" s="25"/>
      <c r="B4" s="26"/>
      <c r="C4" s="26"/>
      <c r="D4" s="11" t="s">
        <v>0</v>
      </c>
      <c r="E4" s="30" t="s">
        <v>25</v>
      </c>
      <c r="F4" s="30"/>
      <c r="G4" s="30"/>
      <c r="H4" s="30" t="s">
        <v>26</v>
      </c>
      <c r="I4" s="30"/>
      <c r="J4" s="30"/>
      <c r="K4" s="30"/>
      <c r="L4" s="30" t="s">
        <v>36</v>
      </c>
      <c r="M4" s="30"/>
      <c r="N4" s="30" t="s">
        <v>27</v>
      </c>
      <c r="O4" s="30"/>
    </row>
    <row r="5" spans="1:15" ht="68.25" customHeight="1" thickBot="1" x14ac:dyDescent="0.3">
      <c r="A5" s="25"/>
      <c r="B5" s="26"/>
      <c r="C5" s="26"/>
      <c r="D5" s="11">
        <v>1</v>
      </c>
      <c r="E5" s="31" t="s">
        <v>40</v>
      </c>
      <c r="F5" s="31"/>
      <c r="G5" s="31"/>
      <c r="H5" s="31" t="s">
        <v>37</v>
      </c>
      <c r="I5" s="31"/>
      <c r="J5" s="31"/>
      <c r="K5" s="31"/>
      <c r="L5" s="31">
        <v>2</v>
      </c>
      <c r="M5" s="31"/>
      <c r="N5" s="31" t="s">
        <v>38</v>
      </c>
      <c r="O5" s="31"/>
    </row>
    <row r="6" spans="1:15" ht="55.5" customHeight="1" x14ac:dyDescent="0.25">
      <c r="A6" s="17" t="s">
        <v>28</v>
      </c>
      <c r="B6" s="32"/>
      <c r="C6" s="32"/>
      <c r="D6" s="33" t="s">
        <v>29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5"/>
    </row>
    <row r="7" spans="1:15" ht="37.5" customHeight="1" x14ac:dyDescent="0.25">
      <c r="A7" s="36" t="s">
        <v>30</v>
      </c>
      <c r="B7" s="37"/>
      <c r="C7" s="38"/>
      <c r="D7" s="33"/>
      <c r="E7" s="39"/>
      <c r="F7" s="39"/>
      <c r="G7" s="39"/>
      <c r="H7" s="39"/>
      <c r="I7" s="39"/>
      <c r="J7" s="39"/>
      <c r="K7" s="39"/>
      <c r="L7" s="39"/>
      <c r="M7" s="39"/>
      <c r="N7" s="39"/>
      <c r="O7" s="40"/>
    </row>
    <row r="8" spans="1:15" ht="15.75" customHeight="1" x14ac:dyDescent="0.25">
      <c r="A8" s="43" t="s">
        <v>14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5" ht="96" customHeight="1" x14ac:dyDescent="0.25">
      <c r="A9" s="36" t="s">
        <v>31</v>
      </c>
      <c r="B9" s="37"/>
      <c r="C9" s="38"/>
      <c r="D9" s="36" t="s">
        <v>32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2"/>
    </row>
    <row r="10" spans="1:15" ht="45.75" customHeight="1" x14ac:dyDescent="0.25">
      <c r="A10" s="17" t="s">
        <v>17</v>
      </c>
      <c r="B10" s="17"/>
      <c r="C10" s="17"/>
      <c r="D10" s="19" t="s">
        <v>20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ht="56.25" customHeight="1" x14ac:dyDescent="0.25">
      <c r="A11" s="17" t="s">
        <v>33</v>
      </c>
      <c r="B11" s="17"/>
      <c r="C11" s="17"/>
      <c r="D11" s="17" t="s">
        <v>18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34.5" customHeight="1" x14ac:dyDescent="0.25">
      <c r="A12" s="17" t="s">
        <v>15</v>
      </c>
      <c r="B12" s="17"/>
      <c r="C12" s="17"/>
      <c r="D12" s="17" t="s">
        <v>34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73.5" customHeight="1" x14ac:dyDescent="0.25">
      <c r="A13" s="18" t="s">
        <v>16</v>
      </c>
      <c r="B13" s="17"/>
      <c r="C13" s="17"/>
      <c r="D13" s="17" t="s">
        <v>35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15.75" customHeight="1" x14ac:dyDescent="0.25">
      <c r="A14" s="18" t="s">
        <v>10</v>
      </c>
      <c r="B14" s="17"/>
      <c r="C14" s="17"/>
      <c r="D14" s="17" t="s">
        <v>19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24" customHeight="1" x14ac:dyDescent="0.25">
      <c r="A15" s="52" t="s">
        <v>21</v>
      </c>
      <c r="B15" s="52"/>
      <c r="C15" s="53">
        <v>46254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34.5" customHeight="1" x14ac:dyDescent="0.25">
      <c r="A16" s="45" t="s">
        <v>10</v>
      </c>
      <c r="B16" s="46"/>
      <c r="C16" s="47">
        <f>SUMIF(O19:O20,"&gt;0")</f>
        <v>7697.7999999999993</v>
      </c>
      <c r="D16" s="48"/>
      <c r="E16" s="49" t="s">
        <v>41</v>
      </c>
      <c r="F16" s="50"/>
      <c r="G16" s="50"/>
      <c r="H16" s="50"/>
      <c r="I16" s="50"/>
      <c r="J16" s="50"/>
      <c r="K16" s="50"/>
      <c r="L16" s="50"/>
      <c r="M16" s="50"/>
      <c r="N16" s="50"/>
      <c r="O16" s="51"/>
    </row>
    <row r="17" spans="1:18" ht="76.5" customHeight="1" x14ac:dyDescent="0.25">
      <c r="A17" s="56" t="s">
        <v>0</v>
      </c>
      <c r="B17" s="56" t="s">
        <v>1</v>
      </c>
      <c r="C17" s="61" t="s">
        <v>2</v>
      </c>
      <c r="D17" s="62"/>
      <c r="E17" s="14" t="s">
        <v>46</v>
      </c>
      <c r="F17" s="14" t="s">
        <v>47</v>
      </c>
      <c r="G17" s="14" t="s">
        <v>48</v>
      </c>
      <c r="H17" s="7" t="s">
        <v>12</v>
      </c>
      <c r="I17" s="7" t="s">
        <v>13</v>
      </c>
      <c r="J17" s="58" t="s">
        <v>9</v>
      </c>
      <c r="K17" s="56" t="s">
        <v>11</v>
      </c>
      <c r="L17" s="56" t="s">
        <v>7</v>
      </c>
      <c r="M17" s="56" t="s">
        <v>8</v>
      </c>
      <c r="N17" s="56" t="s">
        <v>5</v>
      </c>
      <c r="O17" s="58" t="s">
        <v>6</v>
      </c>
    </row>
    <row r="18" spans="1:18" ht="24" customHeight="1" x14ac:dyDescent="0.25">
      <c r="A18" s="57"/>
      <c r="B18" s="60"/>
      <c r="C18" s="8" t="s">
        <v>2</v>
      </c>
      <c r="D18" s="8" t="s">
        <v>3</v>
      </c>
      <c r="E18" s="7" t="s">
        <v>4</v>
      </c>
      <c r="F18" s="7" t="s">
        <v>4</v>
      </c>
      <c r="G18" s="7" t="s">
        <v>4</v>
      </c>
      <c r="H18" s="7" t="s">
        <v>4</v>
      </c>
      <c r="I18" s="7" t="s">
        <v>4</v>
      </c>
      <c r="J18" s="59"/>
      <c r="K18" s="57"/>
      <c r="L18" s="57"/>
      <c r="M18" s="57"/>
      <c r="N18" s="57"/>
      <c r="O18" s="59"/>
    </row>
    <row r="19" spans="1:18" ht="54.75" customHeight="1" x14ac:dyDescent="0.25">
      <c r="A19" s="13">
        <v>1</v>
      </c>
      <c r="B19" s="15" t="s">
        <v>42</v>
      </c>
      <c r="C19" s="6" t="s">
        <v>43</v>
      </c>
      <c r="D19" s="6">
        <v>10</v>
      </c>
      <c r="E19" s="16">
        <v>390.4</v>
      </c>
      <c r="F19" s="16">
        <v>415.3</v>
      </c>
      <c r="G19" s="16">
        <v>410</v>
      </c>
      <c r="J19" s="9">
        <f t="shared" ref="J19:J20" si="0">AVERAGE(E19,F19,G19,H19,I19)</f>
        <v>405.23333333333335</v>
      </c>
      <c r="K19" s="4">
        <v>3</v>
      </c>
      <c r="L19" s="3">
        <f t="shared" ref="L19:L20" si="1">STDEV(E19,F19,G19,H19,I19)</f>
        <v>13.116529012407733</v>
      </c>
      <c r="M19" s="3">
        <f t="shared" ref="M19:M20" si="2">L19/J19*100</f>
        <v>3.2367843248517887</v>
      </c>
      <c r="N19" s="3" t="str">
        <f t="shared" ref="N19:N20" si="3">IF(M19&lt;33,"ОДНОРОДНЫЕ","НЕОДНОРОДНЫЕ")</f>
        <v>ОДНОРОДНЫЕ</v>
      </c>
      <c r="O19" s="10">
        <f t="shared" ref="O19:O20" si="4">D19*J19</f>
        <v>4052.3333333333335</v>
      </c>
    </row>
    <row r="20" spans="1:18" ht="56.25" customHeight="1" x14ac:dyDescent="0.25">
      <c r="A20" s="13">
        <v>2</v>
      </c>
      <c r="B20" s="15" t="s">
        <v>44</v>
      </c>
      <c r="C20" s="6" t="s">
        <v>45</v>
      </c>
      <c r="D20" s="6">
        <v>10</v>
      </c>
      <c r="E20" s="16">
        <v>359.44</v>
      </c>
      <c r="F20" s="16">
        <v>365.2</v>
      </c>
      <c r="G20" s="16">
        <v>369</v>
      </c>
      <c r="J20" s="9">
        <f t="shared" si="0"/>
        <v>364.54666666666662</v>
      </c>
      <c r="K20" s="4">
        <v>3</v>
      </c>
      <c r="L20" s="3">
        <f t="shared" si="1"/>
        <v>4.8133702676329957</v>
      </c>
      <c r="M20" s="3">
        <f t="shared" si="2"/>
        <v>1.320371493626695</v>
      </c>
      <c r="N20" s="3" t="str">
        <f t="shared" si="3"/>
        <v>ОДНОРОДНЫЕ</v>
      </c>
      <c r="O20" s="10">
        <f t="shared" si="4"/>
        <v>3645.4666666666662</v>
      </c>
    </row>
    <row r="21" spans="1:18" ht="192.75" customHeight="1" x14ac:dyDescent="0.25">
      <c r="A21" s="54" t="s">
        <v>39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</row>
    <row r="22" spans="1:18" x14ac:dyDescent="0.25">
      <c r="R22" s="12"/>
    </row>
  </sheetData>
  <mergeCells count="44">
    <mergeCell ref="A21:O21"/>
    <mergeCell ref="L17:L18"/>
    <mergeCell ref="M17:M18"/>
    <mergeCell ref="N17:N18"/>
    <mergeCell ref="O17:O18"/>
    <mergeCell ref="A17:A18"/>
    <mergeCell ref="B17:B18"/>
    <mergeCell ref="C17:D17"/>
    <mergeCell ref="J17:J18"/>
    <mergeCell ref="K17:K18"/>
    <mergeCell ref="A16:B16"/>
    <mergeCell ref="C16:D16"/>
    <mergeCell ref="E16:O16"/>
    <mergeCell ref="A15:B15"/>
    <mergeCell ref="C15:D15"/>
    <mergeCell ref="A6:C6"/>
    <mergeCell ref="D6:O6"/>
    <mergeCell ref="A7:C7"/>
    <mergeCell ref="D7:O7"/>
    <mergeCell ref="A9:C9"/>
    <mergeCell ref="D9:O9"/>
    <mergeCell ref="A8:O8"/>
    <mergeCell ref="A10:C10"/>
    <mergeCell ref="D10:O10"/>
    <mergeCell ref="A11:C11"/>
    <mergeCell ref="D11:O11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12:C12"/>
    <mergeCell ref="D12:O12"/>
    <mergeCell ref="A13:C13"/>
    <mergeCell ref="D13:O13"/>
    <mergeCell ref="A14:C14"/>
    <mergeCell ref="D14:O14"/>
  </mergeCells>
  <conditionalFormatting sqref="N19:N20">
    <cfRule type="containsText" dxfId="5" priority="25" operator="containsText" text="НЕОДНОРОДНЫЕ">
      <formula>NOT(ISERROR(SEARCH("НЕОДНОРОДНЫЕ",N19)))</formula>
    </cfRule>
    <cfRule type="containsText" dxfId="4" priority="26" operator="containsText" text="ОДНОРОДНЫЕ">
      <formula>NOT(ISERROR(SEARCH("ОДНОРОДНЫЕ",N19)))</formula>
    </cfRule>
    <cfRule type="containsText" dxfId="3" priority="27" operator="containsText" text="НЕОДНОРОДНЫЕ">
      <formula>NOT(ISERROR(SEARCH("НЕОДНОРОДНЫЕ",N19)))</formula>
    </cfRule>
  </conditionalFormatting>
  <conditionalFormatting sqref="N19:N20">
    <cfRule type="containsText" dxfId="2" priority="28" operator="containsText" text="НЕ">
      <formula>NOT(ISERROR(SEARCH("НЕ",N19)))</formula>
    </cfRule>
    <cfRule type="containsText" dxfId="1" priority="29" operator="containsText" text="ОДНОРОДНЫЕ">
      <formula>NOT(ISERROR(SEARCH("ОДНОРОДНЫЕ",N19)))</formula>
    </cfRule>
    <cfRule type="containsText" dxfId="0" priority="30" operator="containsText" text="НЕОДНОРОДНЫЕ">
      <formula>NOT(ISERROR(SEARCH("НЕОДНОРОДНЫЕ",N19)))</formula>
    </cfRule>
  </conditionalFormatting>
  <pageMargins left="0.78740157480314965" right="0.39370078740157483" top="0.78740157480314965" bottom="0.39370078740157483" header="0" footer="0"/>
  <pageSetup paperSize="9" scale="59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2026-08-24T11:51:17Z</dcterms:modified>
</cp:coreProperties>
</file>