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770" windowHeight="12300"/>
  </bookViews>
  <sheets>
    <sheet name="Лист1" sheetId="1" r:id="rId1"/>
    <sheet name="Лист2" sheetId="2" r:id="rId2"/>
    <sheet name="Лист3" sheetId="3" r:id="rId3"/>
  </sheets>
  <calcPr calcId="162913" refMode="R1C1"/>
</workbook>
</file>

<file path=xl/calcChain.xml><?xml version="1.0" encoding="utf-8"?>
<calcChain xmlns="http://schemas.openxmlformats.org/spreadsheetml/2006/main">
  <c r="K6" i="1" l="1"/>
  <c r="J6" i="1"/>
  <c r="I6" i="1"/>
  <c r="L6" i="1" l="1"/>
  <c r="O6" i="1" s="1"/>
  <c r="M6" i="1" l="1"/>
  <c r="N6" i="1" s="1"/>
</calcChain>
</file>

<file path=xl/sharedStrings.xml><?xml version="1.0" encoding="utf-8"?>
<sst xmlns="http://schemas.openxmlformats.org/spreadsheetml/2006/main" count="33" uniqueCount="33">
  <si>
    <t>Основные характеристики объекта закупки</t>
  </si>
  <si>
    <t>Согласно техническому заданию</t>
  </si>
  <si>
    <t xml:space="preserve">
</t>
  </si>
  <si>
    <t>Используемый метод определения НМЦК с обоснованием:</t>
  </si>
  <si>
    <t xml:space="preserve">Цена за ед товара, метод сопостовимых рыночных цен </t>
  </si>
  <si>
    <t>Расчет НМЦК</t>
  </si>
  <si>
    <t>№ п/п</t>
  </si>
  <si>
    <t>Наименование товара</t>
  </si>
  <si>
    <t>Техническое описание</t>
  </si>
  <si>
    <t xml:space="preserve">Цены поставщиков,  руб. </t>
  </si>
  <si>
    <t>Кол-во, шт.</t>
  </si>
  <si>
    <t>Сумма поставщиков, руб.</t>
  </si>
  <si>
    <t>Средняя цена в руб.ед</t>
  </si>
  <si>
    <t>Средняя квадратичное отклонение</t>
  </si>
  <si>
    <t>Коэффициент вариации</t>
  </si>
  <si>
    <t xml:space="preserve">Сумма средняя в руб </t>
  </si>
  <si>
    <t>Согласно ТЗ</t>
  </si>
  <si>
    <t xml:space="preserve">Примечание: В стоимость на выполнение работ (услуг), товара  включены все затраты организации, в том числе, связанные с исполнением договора согласно техническому заданию и проекту контракта, в том числе  расходы на доставку, разгрузка, разнос по помещениям, сборка, установка и вывоз упаковки и мусора. </t>
  </si>
  <si>
    <t xml:space="preserve"> </t>
  </si>
  <si>
    <t>№ 9191666 от 17.04.2026</t>
  </si>
  <si>
    <t>№ 10436397 от 17.04.2026</t>
  </si>
  <si>
    <t>№ 3835149 от 17.04.2026</t>
  </si>
  <si>
    <t>Обоснование начальной (максимальной) цены контракта
на обучение сотрудников по ПБ Владимирского филиала Финуниверситета</t>
  </si>
  <si>
    <t>Обучение сотрудников по программе профессиональная переподготовка с присвоением квалификации "Специалист по пожарной профилактике"</t>
  </si>
  <si>
    <t>№ 25 от 15.05.2026</t>
  </si>
  <si>
    <t>№ 17/05 от 15.05.2026</t>
  </si>
  <si>
    <t>№ 80/05 от 15.05.2026</t>
  </si>
  <si>
    <t>На основании проведенного анализа рынка, с учетом округления значений, НМЦК/НМЦ  составляет 42 000,00 руб. к размещению наименьшее предложение 34 000,00 руб.
Коэффициент вариации цены  по позициям не превышает 33%, совокупность значений принимается однородной.</t>
  </si>
  <si>
    <t>Дата подготовки обоснования НМЦК: 29.05.2026 г.</t>
  </si>
  <si>
    <t>Заместитель директора по АХР</t>
  </si>
  <si>
    <t>Криворучко И.Н.</t>
  </si>
  <si>
    <t>Специалист по ОТ</t>
  </si>
  <si>
    <t>Смирнов А.Г.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</si>
</sst>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vertical="top" wrapText="1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4" fontId="1" fillId="0" borderId="3" xfId="0" applyNumberFormat="1" applyFont="1" applyBorder="1" applyAlignment="1">
      <alignment horizontal="center" vertical="top" wrapText="1"/>
    </xf>
    <xf numFmtId="0" fontId="1" fillId="2" borderId="6" xfId="0" applyFont="1" applyFill="1" applyBorder="1" applyAlignment="1">
      <alignment horizontal="center" vertical="top" wrapText="1"/>
    </xf>
    <xf numFmtId="0" fontId="3" fillId="0" borderId="4" xfId="0" applyFont="1" applyBorder="1" applyAlignment="1">
      <alignment horizontal="left" vertical="center" wrapText="1"/>
    </xf>
    <xf numFmtId="0" fontId="1" fillId="2" borderId="4" xfId="0" applyFont="1" applyFill="1" applyBorder="1" applyAlignment="1">
      <alignment vertical="top" wrapText="1"/>
    </xf>
    <xf numFmtId="0" fontId="1" fillId="0" borderId="0" xfId="0" applyFont="1" applyAlignment="1">
      <alignment horizontal="center" vertical="top" wrapText="1"/>
    </xf>
    <xf numFmtId="4" fontId="1" fillId="0" borderId="0" xfId="0" applyNumberFormat="1" applyFont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4" fontId="1" fillId="0" borderId="0" xfId="0" applyNumberFormat="1" applyFont="1" applyAlignment="1">
      <alignment horizontal="center" vertical="center"/>
    </xf>
    <xf numFmtId="0" fontId="1" fillId="3" borderId="4" xfId="0" applyFont="1" applyFill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4" fontId="1" fillId="0" borderId="8" xfId="0" applyNumberFormat="1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 wrapText="1"/>
    </xf>
    <xf numFmtId="4" fontId="1" fillId="0" borderId="7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2" fontId="1" fillId="0" borderId="7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left" vertical="center" wrapText="1"/>
    </xf>
    <xf numFmtId="4" fontId="4" fillId="0" borderId="2" xfId="0" applyNumberFormat="1" applyFont="1" applyBorder="1" applyAlignment="1">
      <alignment horizontal="left" vertical="center" wrapText="1"/>
    </xf>
    <xf numFmtId="4" fontId="4" fillId="0" borderId="3" xfId="0" applyNumberFormat="1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3" xfId="0" applyFont="1" applyFill="1" applyBorder="1" applyAlignment="1">
      <alignment horizontal="left" vertical="top" wrapText="1"/>
    </xf>
    <xf numFmtId="0" fontId="1" fillId="2" borderId="4" xfId="0" applyFont="1" applyFill="1" applyBorder="1" applyAlignment="1">
      <alignment horizontal="left" vertical="top" wrapText="1"/>
    </xf>
    <xf numFmtId="0" fontId="1" fillId="2" borderId="5" xfId="0" applyFont="1" applyFill="1" applyBorder="1" applyAlignment="1">
      <alignment horizontal="center" vertical="top" wrapText="1"/>
    </xf>
    <xf numFmtId="0" fontId="1" fillId="2" borderId="6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6"/>
  <sheetViews>
    <sheetView tabSelected="1" workbookViewId="0">
      <selection activeCell="J6" sqref="J6"/>
    </sheetView>
  </sheetViews>
  <sheetFormatPr defaultRowHeight="15" x14ac:dyDescent="0.25"/>
  <cols>
    <col min="3" max="3" width="37.140625" customWidth="1"/>
    <col min="4" max="4" width="13" customWidth="1"/>
    <col min="5" max="5" width="14" customWidth="1"/>
    <col min="6" max="6" width="15" customWidth="1"/>
    <col min="7" max="7" width="11.7109375" customWidth="1"/>
    <col min="9" max="9" width="14.42578125" customWidth="1"/>
    <col min="10" max="10" width="15.7109375" customWidth="1"/>
    <col min="11" max="11" width="16.140625" customWidth="1"/>
    <col min="12" max="12" width="14.42578125" customWidth="1"/>
    <col min="13" max="13" width="14.28515625" customWidth="1"/>
    <col min="14" max="15" width="11.140625" customWidth="1"/>
  </cols>
  <sheetData>
    <row r="1" spans="1:15" ht="65.25" customHeight="1" x14ac:dyDescent="0.25">
      <c r="A1" s="1"/>
      <c r="B1" s="31" t="s">
        <v>22</v>
      </c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</row>
    <row r="2" spans="1:15" x14ac:dyDescent="0.25">
      <c r="A2" s="2"/>
      <c r="B2" s="33" t="s">
        <v>0</v>
      </c>
      <c r="C2" s="34"/>
      <c r="D2" s="35" t="s">
        <v>1</v>
      </c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</row>
    <row r="3" spans="1:15" ht="25.5" x14ac:dyDescent="0.25">
      <c r="A3" s="2" t="s">
        <v>2</v>
      </c>
      <c r="B3" s="33" t="s">
        <v>3</v>
      </c>
      <c r="C3" s="34"/>
      <c r="D3" s="35" t="s">
        <v>4</v>
      </c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</row>
    <row r="4" spans="1:15" ht="25.5" x14ac:dyDescent="0.25">
      <c r="A4" s="36" t="s">
        <v>5</v>
      </c>
      <c r="B4" s="3" t="s">
        <v>6</v>
      </c>
      <c r="C4" s="4" t="s">
        <v>7</v>
      </c>
      <c r="D4" s="5" t="s">
        <v>8</v>
      </c>
      <c r="E4" s="38" t="s">
        <v>9</v>
      </c>
      <c r="F4" s="39"/>
      <c r="G4" s="39"/>
      <c r="H4" s="3" t="s">
        <v>10</v>
      </c>
      <c r="I4" s="38" t="s">
        <v>11</v>
      </c>
      <c r="J4" s="39"/>
      <c r="K4" s="40"/>
      <c r="L4" s="23" t="s">
        <v>12</v>
      </c>
      <c r="M4" s="23" t="s">
        <v>13</v>
      </c>
      <c r="N4" s="23" t="s">
        <v>14</v>
      </c>
      <c r="O4" s="23" t="s">
        <v>15</v>
      </c>
    </row>
    <row r="5" spans="1:15" ht="25.5" x14ac:dyDescent="0.25">
      <c r="A5" s="37"/>
      <c r="B5" s="6"/>
      <c r="C5" s="4"/>
      <c r="D5" s="7"/>
      <c r="E5" s="8" t="s">
        <v>24</v>
      </c>
      <c r="F5" s="4" t="s">
        <v>26</v>
      </c>
      <c r="G5" s="4" t="s">
        <v>25</v>
      </c>
      <c r="H5" s="3"/>
      <c r="I5" s="8" t="s">
        <v>19</v>
      </c>
      <c r="J5" s="4" t="s">
        <v>20</v>
      </c>
      <c r="K5" s="4" t="s">
        <v>21</v>
      </c>
      <c r="L5" s="24"/>
      <c r="M5" s="24"/>
      <c r="N5" s="24"/>
      <c r="O5" s="24"/>
    </row>
    <row r="6" spans="1:15" ht="48" x14ac:dyDescent="0.25">
      <c r="A6" s="9"/>
      <c r="B6" s="6">
        <v>1</v>
      </c>
      <c r="C6" s="10" t="s">
        <v>23</v>
      </c>
      <c r="D6" s="17" t="s">
        <v>16</v>
      </c>
      <c r="E6" s="18">
        <v>11000</v>
      </c>
      <c r="F6" s="19">
        <v>8500</v>
      </c>
      <c r="G6" s="19">
        <v>12000</v>
      </c>
      <c r="H6" s="3">
        <v>4</v>
      </c>
      <c r="I6" s="20">
        <f>E6*H6</f>
        <v>44000</v>
      </c>
      <c r="J6" s="21">
        <f>F6*H6</f>
        <v>34000</v>
      </c>
      <c r="K6" s="21">
        <f>G6*H6</f>
        <v>48000</v>
      </c>
      <c r="L6" s="22">
        <f t="shared" ref="L6" si="0">(ROUND((((E6+F6+G6)/3)*100),0)/100)</f>
        <v>10500</v>
      </c>
      <c r="M6" s="22">
        <f t="shared" ref="M6" si="1">SQRT(((SUM((POWER(E6-L6,2)),(POWER(F6-L6,2)),(POWER(G6-L6,2)))/2)))</f>
        <v>1802.7756377319947</v>
      </c>
      <c r="N6" s="22">
        <f t="shared" ref="N6" si="2">M6/L6*100</f>
        <v>17.169291787923761</v>
      </c>
      <c r="O6" s="22">
        <f>(ROUND(((L6*H6)*100),0))/100</f>
        <v>42000</v>
      </c>
    </row>
    <row r="7" spans="1:15" ht="51.75" customHeight="1" x14ac:dyDescent="0.25">
      <c r="A7" s="11"/>
      <c r="B7" s="25" t="s">
        <v>27</v>
      </c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7"/>
    </row>
    <row r="8" spans="1:15" ht="23.25" customHeight="1" x14ac:dyDescent="0.25">
      <c r="A8" s="11"/>
      <c r="B8" s="25" t="s">
        <v>28</v>
      </c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7"/>
    </row>
    <row r="9" spans="1:15" ht="41.25" customHeight="1" x14ac:dyDescent="0.25">
      <c r="A9" s="11"/>
      <c r="B9" s="28" t="s">
        <v>17</v>
      </c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30"/>
    </row>
    <row r="10" spans="1:15" x14ac:dyDescent="0.25">
      <c r="A10" s="1"/>
      <c r="B10" s="1"/>
      <c r="C10" s="12"/>
      <c r="D10" s="1"/>
      <c r="E10" s="13"/>
      <c r="F10" s="14"/>
      <c r="G10" s="1"/>
      <c r="H10" s="15"/>
      <c r="I10" s="16"/>
      <c r="J10" s="15"/>
      <c r="K10" s="15"/>
      <c r="L10" s="1" t="s">
        <v>18</v>
      </c>
      <c r="M10" s="1"/>
      <c r="N10" s="1"/>
      <c r="O10" s="1"/>
    </row>
    <row r="12" spans="1:15" x14ac:dyDescent="0.25">
      <c r="C12" t="s">
        <v>29</v>
      </c>
      <c r="G12" t="s">
        <v>30</v>
      </c>
    </row>
    <row r="16" spans="1:15" x14ac:dyDescent="0.25">
      <c r="C16" t="s">
        <v>31</v>
      </c>
      <c r="G16" t="s">
        <v>32</v>
      </c>
    </row>
  </sheetData>
  <mergeCells count="15">
    <mergeCell ref="A4:A5"/>
    <mergeCell ref="E4:G4"/>
    <mergeCell ref="I4:K4"/>
    <mergeCell ref="L4:L5"/>
    <mergeCell ref="M4:M5"/>
    <mergeCell ref="N4:N5"/>
    <mergeCell ref="O4:O5"/>
    <mergeCell ref="B7:O7"/>
    <mergeCell ref="B9:O9"/>
    <mergeCell ref="B1:O1"/>
    <mergeCell ref="B2:C2"/>
    <mergeCell ref="D2:O2"/>
    <mergeCell ref="B3:C3"/>
    <mergeCell ref="D3:O3"/>
    <mergeCell ref="B8:O8"/>
  </mergeCells>
  <pageMargins left="0.25" right="0.25" top="0.75" bottom="0.75" header="0.3" footer="0.3"/>
  <pageSetup paperSize="9" scale="6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2026-06-01T13:48:00Z</dcterms:modified>
</cp:coreProperties>
</file>