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Анализ рынка (базовый)" sheetId="3" r:id="rId1"/>
  </sheets>
  <definedNames>
    <definedName name="_xlnm.Print_Area" localSheetId="0">'Анализ рынка (базовый)'!$A$1:$M$25</definedName>
  </definedNames>
  <calcPr calcId="162913" fullPrecision="0"/>
</workbook>
</file>

<file path=xl/calcChain.xml><?xml version="1.0" encoding="utf-8"?>
<calcChain xmlns="http://schemas.openxmlformats.org/spreadsheetml/2006/main">
  <c r="M11" i="3" l="1"/>
  <c r="M12" i="3"/>
  <c r="M13" i="3"/>
  <c r="M14" i="3"/>
  <c r="M15" i="3"/>
  <c r="M10" i="3"/>
  <c r="J10" i="3"/>
  <c r="J11" i="3" l="1"/>
  <c r="K11" i="3"/>
  <c r="J12" i="3"/>
  <c r="K12" i="3"/>
  <c r="J13" i="3"/>
  <c r="K13" i="3"/>
  <c r="J14" i="3"/>
  <c r="K14" i="3"/>
  <c r="J15" i="3"/>
  <c r="K15" i="3"/>
  <c r="L15" i="3" l="1"/>
  <c r="L14" i="3"/>
  <c r="L12" i="3"/>
  <c r="L11" i="3"/>
  <c r="L13" i="3"/>
  <c r="K10" i="3"/>
  <c r="L10" i="3" l="1"/>
</calcChain>
</file>

<file path=xl/sharedStrings.xml><?xml version="1.0" encoding="utf-8"?>
<sst xmlns="http://schemas.openxmlformats.org/spreadsheetml/2006/main" count="38" uniqueCount="33">
  <si>
    <t>№ п/п</t>
  </si>
  <si>
    <t>Ед. изм.</t>
  </si>
  <si>
    <t>Кол-во</t>
  </si>
  <si>
    <t xml:space="preserve">Среднее квадратичное отклонение                                                            </t>
  </si>
  <si>
    <t xml:space="preserve">НМЦК (руб.)                  </t>
  </si>
  <si>
    <t>Объект закупки</t>
  </si>
  <si>
    <t xml:space="preserve">Коэффициент вариации (%)                                          </t>
  </si>
  <si>
    <t>ИТОГО</t>
  </si>
  <si>
    <t xml:space="preserve">Средняя арифм. величина цены единицы продукции, руб.                                                                                                       </t>
  </si>
  <si>
    <t xml:space="preserve">Используемый метод определения начальной (максимальной) цены контракта - метод сопоставимых рыночных цен (анализа рынка).
</t>
  </si>
  <si>
    <t>Обоснование выбранного метода обоснования начальной (максимальной) цены контракта: часть 6 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- является приоритетным для определения и обоснования начальной (максимальной) цены контракта.</t>
  </si>
  <si>
    <t>Таблица для обоснования начальной (максимальной) цены контракта при выборе метода сопоставимых рыночных цен (анализа рынка)</t>
  </si>
  <si>
    <t>ОКПД 2 (КТРУ)</t>
  </si>
  <si>
    <t>ОБОСНОВАНИЕ НАЧАЛЬНОЙ (МАКСИМАЛЬНОЙ) ЦЕНЫ КОНТРАКТА, НАЧАЛЬНЫХ ЦЕН ЕДИНИЦ ТОВАРА, РАБОТЫ, УСЛУГИ</t>
  </si>
  <si>
    <t xml:space="preserve">Источник ценовой информации 3 </t>
  </si>
  <si>
    <t xml:space="preserve">Источник ценовой информации 1 </t>
  </si>
  <si>
    <t xml:space="preserve">Источник ценовой информации 2 </t>
  </si>
  <si>
    <t>шт</t>
  </si>
  <si>
    <t>Сочи-Краснодар до 0,5 кг</t>
  </si>
  <si>
    <t>Сочи-Краснодар до 1 кг</t>
  </si>
  <si>
    <t>Сочи-Краснодар + кг</t>
  </si>
  <si>
    <t>Сочи-Москва до 0,5 кг</t>
  </si>
  <si>
    <t>Сочи-Москва до 1 кг</t>
  </si>
  <si>
    <t>Сочи-Москва + кг</t>
  </si>
  <si>
    <t>Максимальное значение цены контракта:</t>
  </si>
  <si>
    <t>Объем подлежащий оказанию услуг невозможно определить*</t>
  </si>
  <si>
    <t>Предмет контракта</t>
  </si>
  <si>
    <t>Цены за единицу включают в себя полную стоимость оказываемых услуг, в том числе затраты на страхование, уплату таможенных пошлин, налогов (в том числе НДС, если предусмотрен) и других обязательных платежей.</t>
  </si>
  <si>
    <t>Максимальное значение цены контракта определено из фактического наличия средств, предусмотренных на цели закупки данного вида товара, согласно плану финансово-хозяйственной деятельности учреждения</t>
  </si>
  <si>
    <t>*В соответствии с частью 24 статьи 22 Федерального закона №44-ФЗ, учитывая, что количество оказываемых услуг невозможно определить, заказчик  определяет начальную цену единицы товара, работы, услуги, начальную сумму цен указанных единиц, максимальное значение цены контракта, а также обосновывает в соответствии цену единицы товара. (При этом положения Федерального закона, касающиеся применения начальной (максимальной) цены контракта, в том числе для расчета размера обеспечения заявки или обеспечения исполнения контракта, применяются к максимальному значению цены контракта, если настоящим Федеральным законом не установлено иное.</t>
  </si>
  <si>
    <t>53.20.19.120</t>
  </si>
  <si>
    <t>Услуги курьерские прочие, не включенные в другие группировки</t>
  </si>
  <si>
    <t>Предмет контракта: на оказания курьерских услуг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</si>
</sst>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3" fillId="0" borderId="0" applyFont="0" applyFill="0" applyBorder="0" applyAlignment="0" applyProtection="0"/>
    <xf numFmtId="0" fontId="9" fillId="0" borderId="0"/>
    <xf numFmtId="43" fontId="3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/>
    <xf numFmtId="0" fontId="1" fillId="0" borderId="1" xfId="0" applyFont="1" applyFill="1" applyBorder="1" applyAlignment="1">
      <alignment horizontal="center" vertical="center" wrapText="1" shrinkToFit="1"/>
    </xf>
    <xf numFmtId="0" fontId="2" fillId="0" borderId="0" xfId="0" applyFont="1" applyBorder="1" applyAlignment="1"/>
    <xf numFmtId="4" fontId="1" fillId="0" borderId="1" xfId="0" applyNumberFormat="1" applyFont="1" applyFill="1" applyBorder="1" applyAlignment="1">
      <alignment horizontal="center" vertical="center" wrapText="1"/>
    </xf>
    <xf numFmtId="10" fontId="1" fillId="0" borderId="1" xfId="1" applyNumberFormat="1" applyFont="1" applyFill="1" applyBorder="1" applyAlignment="1">
      <alignment horizontal="center" vertical="center" wrapText="1"/>
    </xf>
    <xf numFmtId="0" fontId="6" fillId="0" borderId="0" xfId="0" applyFont="1"/>
    <xf numFmtId="0" fontId="8" fillId="0" borderId="0" xfId="0" applyFont="1"/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Border="1" applyAlignment="1"/>
    <xf numFmtId="0" fontId="6" fillId="0" borderId="0" xfId="0" applyFont="1" applyAlignment="1">
      <alignment wrapText="1"/>
    </xf>
    <xf numFmtId="0" fontId="7" fillId="0" borderId="0" xfId="0" applyFont="1" applyAlignment="1">
      <alignment horizontal="justify" vertical="distributed" wrapText="1"/>
    </xf>
    <xf numFmtId="0" fontId="7" fillId="0" borderId="0" xfId="0" applyFont="1" applyAlignment="1">
      <alignment vertical="distributed" wrapText="1"/>
    </xf>
    <xf numFmtId="0" fontId="1" fillId="0" borderId="3" xfId="0" applyFont="1" applyFill="1" applyBorder="1" applyAlignment="1">
      <alignment horizontal="center" vertical="center" wrapText="1" shrinkToFit="1"/>
    </xf>
    <xf numFmtId="0" fontId="8" fillId="0" borderId="0" xfId="0" applyFont="1" applyAlignment="1">
      <alignment horizontal="left" vertical="top" wrapText="1"/>
    </xf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Border="1" applyAlignment="1">
      <alignment vertical="center"/>
    </xf>
    <xf numFmtId="0" fontId="2" fillId="0" borderId="0" xfId="0" applyFont="1" applyFill="1" applyAlignment="1">
      <alignment vertical="center"/>
    </xf>
    <xf numFmtId="0" fontId="7" fillId="0" borderId="0" xfId="0" applyFont="1" applyFill="1" applyAlignment="1">
      <alignment vertical="center" wrapText="1"/>
    </xf>
    <xf numFmtId="0" fontId="7" fillId="0" borderId="0" xfId="0" applyFont="1" applyAlignment="1">
      <alignment horizontal="justify" vertical="center" wrapText="1"/>
    </xf>
    <xf numFmtId="0" fontId="8" fillId="0" borderId="0" xfId="0" applyFont="1" applyAlignment="1">
      <alignment horizontal="left" vertical="top" wrapText="1"/>
    </xf>
    <xf numFmtId="0" fontId="10" fillId="0" borderId="1" xfId="0" applyFont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 shrinkToFit="1"/>
    </xf>
    <xf numFmtId="0" fontId="8" fillId="0" borderId="0" xfId="0" applyFont="1" applyAlignment="1">
      <alignment horizontal="left" vertical="top" wrapText="1"/>
    </xf>
    <xf numFmtId="4" fontId="5" fillId="0" borderId="1" xfId="0" applyNumberFormat="1" applyFont="1" applyFill="1" applyBorder="1" applyAlignment="1">
      <alignment horizontal="center"/>
    </xf>
    <xf numFmtId="0" fontId="7" fillId="0" borderId="0" xfId="0" applyFont="1" applyFill="1" applyAlignment="1">
      <alignment vertical="distributed" wrapText="1"/>
    </xf>
    <xf numFmtId="0" fontId="1" fillId="0" borderId="0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left" vertical="top" wrapText="1"/>
    </xf>
    <xf numFmtId="0" fontId="8" fillId="0" borderId="2" xfId="0" applyFont="1" applyBorder="1" applyAlignment="1">
      <alignment horizont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right"/>
    </xf>
    <xf numFmtId="0" fontId="5" fillId="0" borderId="8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 vertical="center" wrapText="1"/>
    </xf>
    <xf numFmtId="0" fontId="5" fillId="0" borderId="7" xfId="0" applyFont="1" applyFill="1" applyBorder="1" applyAlignment="1">
      <alignment horizontal="right" vertical="center" wrapText="1"/>
    </xf>
    <xf numFmtId="0" fontId="5" fillId="0" borderId="8" xfId="0" applyFont="1" applyFill="1" applyBorder="1" applyAlignment="1">
      <alignment horizontal="right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3" fontId="5" fillId="0" borderId="1" xfId="3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3" xfId="2"/>
    <cellStyle name="Процентный" xfId="1" builtinId="5"/>
    <cellStyle name="Финансовый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47625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8581F3E-4DB5-402A-AD06-663C03F672C2}"/>
            </a:ext>
          </a:extLst>
        </xdr:cNvPr>
        <xdr:cNvSpPr txBox="1"/>
      </xdr:nvSpPr>
      <xdr:spPr>
        <a:xfrm>
          <a:off x="19802475" y="122539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zoomScaleNormal="100" workbookViewId="0">
      <selection activeCell="P17" sqref="P17"/>
    </sheetView>
  </sheetViews>
  <sheetFormatPr defaultColWidth="9.140625" defaultRowHeight="15" x14ac:dyDescent="0.25"/>
  <cols>
    <col min="1" max="1" width="4.5703125" style="3" customWidth="1"/>
    <col min="2" max="2" width="10" style="3" customWidth="1"/>
    <col min="3" max="3" width="13.85546875" style="3" customWidth="1"/>
    <col min="4" max="4" width="30.5703125" style="3" customWidth="1"/>
    <col min="5" max="5" width="9.140625" style="3"/>
    <col min="6" max="6" width="13" style="3" customWidth="1"/>
    <col min="7" max="7" width="15.7109375" style="3" customWidth="1"/>
    <col min="8" max="8" width="16" style="3" customWidth="1"/>
    <col min="9" max="9" width="16.140625" style="3" customWidth="1"/>
    <col min="10" max="10" width="17.28515625" style="3" customWidth="1"/>
    <col min="11" max="11" width="12.85546875" style="3" customWidth="1"/>
    <col min="12" max="12" width="9.5703125" style="3" customWidth="1"/>
    <col min="13" max="13" width="15.42578125" style="3" bestFit="1" customWidth="1"/>
    <col min="14" max="14" width="24.5703125" style="18" customWidth="1"/>
    <col min="15" max="16384" width="9.140625" style="3"/>
  </cols>
  <sheetData>
    <row r="1" spans="1:16" ht="23.25" customHeight="1" x14ac:dyDescent="0.25">
      <c r="A1" s="35" t="s">
        <v>13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6" ht="10.5" customHeight="1" x14ac:dyDescent="0.25">
      <c r="A2" s="2"/>
      <c r="B2" s="2"/>
      <c r="C2" s="2"/>
    </row>
    <row r="3" spans="1:16" ht="16.5" x14ac:dyDescent="0.25">
      <c r="A3" s="36" t="s">
        <v>32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4" spans="1:16" ht="14.45" customHeight="1" x14ac:dyDescent="0.25">
      <c r="D4" s="1"/>
      <c r="E4" s="1"/>
      <c r="F4" s="1"/>
      <c r="G4" s="1"/>
      <c r="H4" s="1"/>
      <c r="I4" s="1"/>
      <c r="J4" s="1"/>
      <c r="K4" s="1"/>
      <c r="L4" s="1"/>
      <c r="M4" s="1"/>
    </row>
    <row r="5" spans="1:16" s="9" customFormat="1" ht="18.75" customHeight="1" x14ac:dyDescent="0.25">
      <c r="A5" s="37" t="s">
        <v>9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19"/>
      <c r="O5" s="10"/>
      <c r="P5" s="10"/>
    </row>
    <row r="6" spans="1:16" s="9" customFormat="1" ht="51.75" customHeight="1" x14ac:dyDescent="0.25">
      <c r="A6" s="37" t="s">
        <v>10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19"/>
      <c r="O6" s="10"/>
      <c r="P6" s="10"/>
    </row>
    <row r="7" spans="1:16" s="9" customFormat="1" ht="8.25" customHeight="1" x14ac:dyDescent="0.25">
      <c r="A7" s="11"/>
      <c r="B7" s="11"/>
      <c r="C7" s="29"/>
      <c r="D7" s="11"/>
      <c r="E7" s="11"/>
      <c r="F7" s="11"/>
      <c r="G7" s="11"/>
      <c r="H7" s="17"/>
      <c r="I7" s="25"/>
      <c r="J7" s="11"/>
      <c r="K7" s="11"/>
      <c r="L7" s="11"/>
      <c r="M7" s="11"/>
      <c r="N7" s="20"/>
      <c r="O7" s="11"/>
      <c r="P7" s="11"/>
    </row>
    <row r="8" spans="1:16" s="9" customFormat="1" ht="17.25" customHeight="1" x14ac:dyDescent="0.25">
      <c r="A8" s="38" t="s">
        <v>11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21"/>
      <c r="O8" s="12"/>
      <c r="P8" s="12"/>
    </row>
    <row r="9" spans="1:16" ht="79.5" customHeight="1" x14ac:dyDescent="0.25">
      <c r="A9" s="16" t="s">
        <v>0</v>
      </c>
      <c r="B9" s="16" t="s">
        <v>12</v>
      </c>
      <c r="C9" s="16" t="s">
        <v>26</v>
      </c>
      <c r="D9" s="4" t="s">
        <v>5</v>
      </c>
      <c r="E9" s="16" t="s">
        <v>1</v>
      </c>
      <c r="F9" s="4" t="s">
        <v>2</v>
      </c>
      <c r="G9" s="4" t="s">
        <v>15</v>
      </c>
      <c r="H9" s="4" t="s">
        <v>16</v>
      </c>
      <c r="I9" s="4" t="s">
        <v>14</v>
      </c>
      <c r="J9" s="4" t="s">
        <v>8</v>
      </c>
      <c r="K9" s="4" t="s">
        <v>3</v>
      </c>
      <c r="L9" s="4" t="s">
        <v>6</v>
      </c>
      <c r="M9" s="4" t="s">
        <v>4</v>
      </c>
      <c r="N9" s="22"/>
    </row>
    <row r="10" spans="1:16" ht="21" customHeight="1" x14ac:dyDescent="0.25">
      <c r="A10" s="4">
        <v>1</v>
      </c>
      <c r="B10" s="39" t="s">
        <v>30</v>
      </c>
      <c r="C10" s="39" t="s">
        <v>31</v>
      </c>
      <c r="D10" s="26" t="s">
        <v>18</v>
      </c>
      <c r="E10" s="27" t="s">
        <v>17</v>
      </c>
      <c r="F10" s="48" t="s">
        <v>25</v>
      </c>
      <c r="G10" s="28">
        <v>1297</v>
      </c>
      <c r="H10" s="28">
        <v>850</v>
      </c>
      <c r="I10" s="28">
        <v>880</v>
      </c>
      <c r="J10" s="6">
        <f>ROUND(AVERAGE(G10:I10), 2)</f>
        <v>1009</v>
      </c>
      <c r="K10" s="6">
        <f t="shared" ref="K10" si="0">_xlfn.STDEV.S(G10:I10)</f>
        <v>249.87</v>
      </c>
      <c r="L10" s="7">
        <f t="shared" ref="L10" si="1">K10/J10</f>
        <v>0.24759999999999999</v>
      </c>
      <c r="M10" s="6">
        <f>(G10+H10+I10)/3</f>
        <v>1009</v>
      </c>
      <c r="N10" s="22"/>
    </row>
    <row r="11" spans="1:16" ht="22.5" customHeight="1" x14ac:dyDescent="0.25">
      <c r="A11" s="4">
        <v>2</v>
      </c>
      <c r="B11" s="40"/>
      <c r="C11" s="40"/>
      <c r="D11" s="26" t="s">
        <v>19</v>
      </c>
      <c r="E11" s="27" t="s">
        <v>17</v>
      </c>
      <c r="F11" s="49"/>
      <c r="G11" s="28">
        <v>1452</v>
      </c>
      <c r="H11" s="28">
        <v>1060</v>
      </c>
      <c r="I11" s="28">
        <v>1090</v>
      </c>
      <c r="J11" s="6">
        <f t="shared" ref="J11:J15" si="2">ROUND(AVERAGE(G11:I11), 2)</f>
        <v>1200.67</v>
      </c>
      <c r="K11" s="6">
        <f t="shared" ref="K11:K15" si="3">_xlfn.STDEV.S(G11:I11)</f>
        <v>218.18</v>
      </c>
      <c r="L11" s="7">
        <f t="shared" ref="L11:L15" si="4">K11/J11</f>
        <v>0.1817</v>
      </c>
      <c r="M11" s="6">
        <f t="shared" ref="M11:M15" si="5">(G11+H11+I11)/3</f>
        <v>1200.67</v>
      </c>
      <c r="N11" s="22"/>
    </row>
    <row r="12" spans="1:16" ht="21.75" customHeight="1" x14ac:dyDescent="0.25">
      <c r="A12" s="4">
        <v>3</v>
      </c>
      <c r="B12" s="40"/>
      <c r="C12" s="40"/>
      <c r="D12" s="26" t="s">
        <v>20</v>
      </c>
      <c r="E12" s="27" t="s">
        <v>17</v>
      </c>
      <c r="F12" s="49"/>
      <c r="G12" s="28">
        <v>399</v>
      </c>
      <c r="H12" s="28">
        <v>180</v>
      </c>
      <c r="I12" s="28">
        <v>187</v>
      </c>
      <c r="J12" s="6">
        <f t="shared" si="2"/>
        <v>255.33</v>
      </c>
      <c r="K12" s="6">
        <f t="shared" si="3"/>
        <v>124.47</v>
      </c>
      <c r="L12" s="7">
        <f t="shared" si="4"/>
        <v>0.48749999999999999</v>
      </c>
      <c r="M12" s="6">
        <f t="shared" si="5"/>
        <v>255.33</v>
      </c>
      <c r="N12" s="22"/>
    </row>
    <row r="13" spans="1:16" ht="22.5" customHeight="1" x14ac:dyDescent="0.25">
      <c r="A13" s="4">
        <v>4</v>
      </c>
      <c r="B13" s="40"/>
      <c r="C13" s="40"/>
      <c r="D13" s="26" t="s">
        <v>21</v>
      </c>
      <c r="E13" s="27" t="s">
        <v>17</v>
      </c>
      <c r="F13" s="49"/>
      <c r="G13" s="28">
        <v>1297</v>
      </c>
      <c r="H13" s="28">
        <v>1090</v>
      </c>
      <c r="I13" s="28">
        <v>1099</v>
      </c>
      <c r="J13" s="6">
        <f t="shared" si="2"/>
        <v>1162</v>
      </c>
      <c r="K13" s="6">
        <f t="shared" si="3"/>
        <v>117</v>
      </c>
      <c r="L13" s="7">
        <f t="shared" si="4"/>
        <v>0.1007</v>
      </c>
      <c r="M13" s="6">
        <f t="shared" si="5"/>
        <v>1162</v>
      </c>
      <c r="N13" s="22"/>
    </row>
    <row r="14" spans="1:16" ht="22.5" customHeight="1" x14ac:dyDescent="0.25">
      <c r="A14" s="4">
        <v>5</v>
      </c>
      <c r="B14" s="40"/>
      <c r="C14" s="40"/>
      <c r="D14" s="26" t="s">
        <v>22</v>
      </c>
      <c r="E14" s="27" t="s">
        <v>17</v>
      </c>
      <c r="F14" s="49"/>
      <c r="G14" s="28">
        <v>1452</v>
      </c>
      <c r="H14" s="28">
        <v>1245</v>
      </c>
      <c r="I14" s="28">
        <v>1252</v>
      </c>
      <c r="J14" s="6">
        <f t="shared" si="2"/>
        <v>1316.33</v>
      </c>
      <c r="K14" s="6">
        <f t="shared" si="3"/>
        <v>117.54</v>
      </c>
      <c r="L14" s="7">
        <f t="shared" si="4"/>
        <v>8.9300000000000004E-2</v>
      </c>
      <c r="M14" s="6">
        <f t="shared" si="5"/>
        <v>1316.33</v>
      </c>
      <c r="N14" s="22"/>
    </row>
    <row r="15" spans="1:16" ht="21" customHeight="1" x14ac:dyDescent="0.25">
      <c r="A15" s="4">
        <v>6</v>
      </c>
      <c r="B15" s="41"/>
      <c r="C15" s="41"/>
      <c r="D15" s="26" t="s">
        <v>23</v>
      </c>
      <c r="E15" s="27" t="s">
        <v>17</v>
      </c>
      <c r="F15" s="50"/>
      <c r="G15" s="28">
        <v>399</v>
      </c>
      <c r="H15" s="28">
        <v>366</v>
      </c>
      <c r="I15" s="28">
        <v>371</v>
      </c>
      <c r="J15" s="6">
        <f t="shared" si="2"/>
        <v>378.67</v>
      </c>
      <c r="K15" s="6">
        <f t="shared" si="3"/>
        <v>17.79</v>
      </c>
      <c r="L15" s="7">
        <f t="shared" si="4"/>
        <v>4.7E-2</v>
      </c>
      <c r="M15" s="6">
        <f t="shared" si="5"/>
        <v>378.67</v>
      </c>
      <c r="N15" s="22"/>
    </row>
    <row r="16" spans="1:16" ht="15.75" x14ac:dyDescent="0.25">
      <c r="A16" s="45" t="s">
        <v>7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7"/>
      <c r="M16" s="51">
        <v>5321.33</v>
      </c>
      <c r="N16" s="22"/>
    </row>
    <row r="17" spans="1:19" ht="15.75" x14ac:dyDescent="0.25">
      <c r="A17" s="42" t="s">
        <v>24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4"/>
      <c r="M17" s="30">
        <v>20000</v>
      </c>
      <c r="N17" s="22"/>
    </row>
    <row r="18" spans="1:19" s="8" customFormat="1" ht="18" customHeight="1" x14ac:dyDescent="0.3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23"/>
      <c r="O18" s="15"/>
      <c r="P18" s="15"/>
      <c r="Q18" s="15"/>
    </row>
    <row r="19" spans="1:19" s="8" customFormat="1" ht="34.5" customHeight="1" x14ac:dyDescent="0.3">
      <c r="A19" s="32" t="s">
        <v>27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24"/>
      <c r="O19" s="14"/>
      <c r="P19" s="14"/>
      <c r="Q19" s="14"/>
      <c r="S19" s="13"/>
    </row>
    <row r="20" spans="1:19" ht="36" customHeight="1" x14ac:dyDescent="0.25">
      <c r="A20" s="33" t="s">
        <v>28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</row>
    <row r="21" spans="1:19" ht="70.5" customHeight="1" x14ac:dyDescent="0.25">
      <c r="A21" s="34" t="s">
        <v>29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</row>
    <row r="22" spans="1:19" x14ac:dyDescent="0.25">
      <c r="G22" s="5"/>
      <c r="H22" s="5"/>
      <c r="I22" s="5"/>
    </row>
    <row r="23" spans="1:19" x14ac:dyDescent="0.25">
      <c r="G23" s="5"/>
      <c r="H23" s="5"/>
      <c r="I23" s="5"/>
    </row>
    <row r="24" spans="1:19" x14ac:dyDescent="0.25">
      <c r="G24" s="5"/>
      <c r="H24" s="5"/>
      <c r="I24" s="5"/>
    </row>
    <row r="25" spans="1:19" x14ac:dyDescent="0.25">
      <c r="G25" s="5"/>
      <c r="H25" s="5"/>
      <c r="I25" s="5"/>
    </row>
    <row r="26" spans="1:19" x14ac:dyDescent="0.25">
      <c r="G26" s="5"/>
      <c r="H26" s="5"/>
      <c r="I26" s="5"/>
    </row>
    <row r="27" spans="1:19" x14ac:dyDescent="0.25">
      <c r="G27" s="5"/>
      <c r="H27" s="5"/>
      <c r="I27" s="5"/>
    </row>
    <row r="28" spans="1:19" x14ac:dyDescent="0.25">
      <c r="G28" s="5"/>
      <c r="H28" s="5"/>
      <c r="I28" s="5"/>
    </row>
    <row r="29" spans="1:19" x14ac:dyDescent="0.25">
      <c r="G29" s="5"/>
      <c r="H29" s="5"/>
      <c r="I29" s="5"/>
    </row>
  </sheetData>
  <mergeCells count="13">
    <mergeCell ref="A19:M19"/>
    <mergeCell ref="A20:M20"/>
    <mergeCell ref="A21:M21"/>
    <mergeCell ref="A1:M1"/>
    <mergeCell ref="A3:M3"/>
    <mergeCell ref="A6:M6"/>
    <mergeCell ref="A5:M5"/>
    <mergeCell ref="A8:M8"/>
    <mergeCell ref="C10:C15"/>
    <mergeCell ref="B10:B15"/>
    <mergeCell ref="A17:L17"/>
    <mergeCell ref="A16:L16"/>
    <mergeCell ref="F10:F15"/>
  </mergeCells>
  <pageMargins left="0.31496062992125984" right="0.31496062992125984" top="0.35433070866141736" bottom="0.35433070866141736" header="0.19685039370078741" footer="0.11811023622047245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Анализ рынка (базовый)</vt:lpstr>
      <vt:lpstr>'Анализ рынка (базовый)'!Область_печати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2026-08-27T12:08:43Z</dcterms:modified>
</cp:coreProperties>
</file>