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325" windowWidth="14805" windowHeight="5790"/>
  </bookViews>
  <sheets>
    <sheet name="Лист2" sheetId="27" r:id="rId1"/>
  </sheets>
  <calcPr calcId="144525"/>
</workbook>
</file>

<file path=xl/calcChain.xml><?xml version="1.0" encoding="utf-8"?>
<calcChain xmlns="http://schemas.openxmlformats.org/spreadsheetml/2006/main">
  <c r="I9" i="27" l="1"/>
  <c r="K9" i="27" s="1"/>
  <c r="J9" i="27"/>
  <c r="M9" i="27"/>
  <c r="O9" i="27"/>
  <c r="J8" i="27" l="1"/>
  <c r="I8" i="27"/>
  <c r="K8" i="27" s="1"/>
  <c r="M8" i="27" l="1"/>
  <c r="O8" i="27" s="1"/>
</calcChain>
</file>

<file path=xl/sharedStrings.xml><?xml version="1.0" encoding="utf-8"?>
<sst xmlns="http://schemas.openxmlformats.org/spreadsheetml/2006/main" count="33" uniqueCount="29">
  <si>
    <t>ОБОСНОВАНИЕ НМЦК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</si>
  <si>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</si>
  <si>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где:</t>
  </si>
  <si>
    <t>n - количество поставляемых лекарственных препаратов;</t>
  </si>
  <si>
    <t>Цi - цена единицы i-го лекарственного препарата &lt;7&gt; с учетом НДС и оптовой надбавки;</t>
  </si>
  <si>
    <t>Vi - объем поставки i-го лекарственного препарата.</t>
  </si>
  <si>
    <t xml:space="preserve">
</t>
  </si>
  <si>
    <t>Используемый метод определения НМЦК: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п.6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нужд".</t>
  </si>
  <si>
    <t>№</t>
  </si>
  <si>
    <t>Наименование товара, услуги (работы)</t>
  </si>
  <si>
    <t>ОКПД2/КТРУ</t>
  </si>
  <si>
    <t>Ед. измерения</t>
  </si>
  <si>
    <t>Кол-во</t>
  </si>
  <si>
    <t>Цена без НДС (руб.)</t>
  </si>
  <si>
    <t>Минимальная цена без НДС (руб.)</t>
  </si>
  <si>
    <t xml:space="preserve">НМЦК </t>
  </si>
  <si>
    <t>Сред.знач</t>
  </si>
  <si>
    <t xml:space="preserve">Среднее квадратичное отклонение </t>
  </si>
  <si>
    <t xml:space="preserve">Коэффициент вариации (%)  </t>
  </si>
  <si>
    <t>21.20.10.119</t>
  </si>
  <si>
    <t>Минимальная цена с НДС (руб.)</t>
  </si>
  <si>
    <t xml:space="preserve">АЛОГЛИПТИН+ПИОГЛИТАЗОН, 
Таблетки, покрытые оболочкой 25 мг+15 мг </t>
  </si>
  <si>
    <t>Шт</t>
  </si>
  <si>
    <t>ДАПАГЛИФЛОЗИН, Таблетки, покрытые оболочкой 10 мг</t>
  </si>
  <si>
    <t>КП 1 вх-1045 от 27.07.26</t>
  </si>
  <si>
    <t>КП 2 вх-1047 от 27.07.26</t>
  </si>
  <si>
    <t>КП 3 вх-1048 от 27.07.26</t>
  </si>
  <si>
    <t>На основании проведенного анализа рынка и расчетов НМЦК составляет: 13544,46 рубля</t>
  </si>
  <si>
    <t>Дата подготовки обоснования НМЦК: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</si>
</sst>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7" xfId="0" applyFont="1" applyBorder="1" applyAlignment="1"/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169379</xdr:colOff>
      <xdr:row>12</xdr:row>
      <xdr:rowOff>40999</xdr:rowOff>
    </xdr:from>
    <xdr:to>
      <xdr:col>1</xdr:col>
      <xdr:colOff>2004805</xdr:colOff>
      <xdr:row>12</xdr:row>
      <xdr:rowOff>297760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876" t="12682" r="31939" b="14310"/>
        <a:stretch/>
      </xdr:blipFill>
      <xdr:spPr>
        <a:xfrm>
          <a:off x="778979" y="4489174"/>
          <a:ext cx="1835426" cy="25676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</xdr:row>
      <xdr:rowOff>104776</xdr:rowOff>
    </xdr:from>
    <xdr:to>
      <xdr:col>9</xdr:col>
      <xdr:colOff>1206724</xdr:colOff>
      <xdr:row>6</xdr:row>
      <xdr:rowOff>478368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3057526"/>
          <a:ext cx="1206724" cy="373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114300</xdr:colOff>
      <xdr:row>6</xdr:row>
      <xdr:rowOff>118927</xdr:rowOff>
    </xdr:from>
    <xdr:to>
      <xdr:col>10</xdr:col>
      <xdr:colOff>904875</xdr:colOff>
      <xdr:row>6</xdr:row>
      <xdr:rowOff>472016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48725" y="3071677"/>
          <a:ext cx="790575" cy="3530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5"/>
  <sheetViews>
    <sheetView tabSelected="1" zoomScaleNormal="100" workbookViewId="0">
      <selection activeCell="E8" sqref="E8:E9"/>
    </sheetView>
  </sheetViews>
  <sheetFormatPr defaultRowHeight="15" x14ac:dyDescent="0.25"/>
  <cols>
    <col min="2" max="2" width="32.140625" customWidth="1"/>
    <col min="3" max="3" width="14.28515625" customWidth="1"/>
    <col min="5" max="5" width="12.42578125" customWidth="1"/>
    <col min="6" max="6" width="11.28515625" customWidth="1"/>
    <col min="7" max="7" width="11.140625" customWidth="1"/>
    <col min="8" max="8" width="11.28515625" customWidth="1"/>
    <col min="9" max="9" width="15.140625" hidden="1" customWidth="1"/>
    <col min="10" max="10" width="18.5703125" customWidth="1"/>
    <col min="11" max="11" width="15.7109375" customWidth="1"/>
    <col min="12" max="12" width="9.5703125" hidden="1" customWidth="1"/>
    <col min="13" max="13" width="11.5703125" customWidth="1"/>
    <col min="14" max="15" width="11" customWidth="1"/>
  </cols>
  <sheetData>
    <row r="2" spans="1:15" ht="1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81.7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56.25" customHeight="1" x14ac:dyDescent="0.25">
      <c r="A5" s="13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1:15" ht="44.25" customHeight="1" x14ac:dyDescent="0.25">
      <c r="A6" s="18" t="s">
        <v>8</v>
      </c>
      <c r="B6" s="18" t="s">
        <v>9</v>
      </c>
      <c r="C6" s="18" t="s">
        <v>10</v>
      </c>
      <c r="D6" s="18" t="s">
        <v>11</v>
      </c>
      <c r="E6" s="18" t="s">
        <v>12</v>
      </c>
      <c r="F6" s="2" t="s">
        <v>24</v>
      </c>
      <c r="G6" s="2" t="s">
        <v>25</v>
      </c>
      <c r="H6" s="2" t="s">
        <v>26</v>
      </c>
      <c r="I6" s="19" t="s">
        <v>16</v>
      </c>
      <c r="J6" s="2" t="s">
        <v>17</v>
      </c>
      <c r="K6" s="2" t="s">
        <v>18</v>
      </c>
      <c r="L6" s="2"/>
      <c r="M6" s="18" t="s">
        <v>14</v>
      </c>
      <c r="N6" s="18" t="s">
        <v>20</v>
      </c>
      <c r="O6" s="19" t="s">
        <v>15</v>
      </c>
    </row>
    <row r="7" spans="1:15" ht="46.5" customHeight="1" x14ac:dyDescent="0.25">
      <c r="A7" s="18"/>
      <c r="B7" s="18"/>
      <c r="C7" s="18"/>
      <c r="D7" s="18"/>
      <c r="E7" s="18"/>
      <c r="F7" s="2" t="s">
        <v>13</v>
      </c>
      <c r="G7" s="2" t="s">
        <v>13</v>
      </c>
      <c r="H7" s="2" t="s">
        <v>13</v>
      </c>
      <c r="I7" s="20"/>
      <c r="J7" s="4"/>
      <c r="K7" s="4"/>
      <c r="L7" s="2"/>
      <c r="M7" s="18"/>
      <c r="N7" s="18"/>
      <c r="O7" s="20"/>
    </row>
    <row r="8" spans="1:15" ht="51.75" customHeight="1" x14ac:dyDescent="0.25">
      <c r="A8" s="2">
        <v>1</v>
      </c>
      <c r="B8" s="2" t="s">
        <v>21</v>
      </c>
      <c r="C8" s="2" t="s">
        <v>19</v>
      </c>
      <c r="D8" s="2" t="s">
        <v>22</v>
      </c>
      <c r="E8" s="2">
        <v>168</v>
      </c>
      <c r="F8" s="11">
        <v>38.556785699999999</v>
      </c>
      <c r="G8" s="2">
        <v>41.590909000000003</v>
      </c>
      <c r="H8" s="2">
        <v>38.928570999999998</v>
      </c>
      <c r="I8" s="2">
        <f>(F8+G8+H8)/3</f>
        <v>39.692088566666662</v>
      </c>
      <c r="J8" s="9">
        <f>STDEVA(F8:H8)</f>
        <v>1.6549004066278952</v>
      </c>
      <c r="K8" s="8">
        <f>IF(I8&gt;0,STDEVA(F8:H8)/(SUM(F8:H8)/COUNTIF(F8:H8,"&gt;0")),0)</f>
        <v>4.1693457471967781E-2</v>
      </c>
      <c r="L8" s="2"/>
      <c r="M8" s="2">
        <f>MIN(F8:H8)</f>
        <v>38.556785699999999</v>
      </c>
      <c r="N8" s="2">
        <v>42.412500000000001</v>
      </c>
      <c r="O8" s="10">
        <f>N8*E8</f>
        <v>7125.3</v>
      </c>
    </row>
    <row r="9" spans="1:15" ht="51.75" customHeight="1" x14ac:dyDescent="0.25">
      <c r="A9" s="2">
        <v>2</v>
      </c>
      <c r="B9" s="2" t="s">
        <v>23</v>
      </c>
      <c r="C9" s="2" t="s">
        <v>19</v>
      </c>
      <c r="D9" s="2" t="s">
        <v>22</v>
      </c>
      <c r="E9" s="2">
        <v>180</v>
      </c>
      <c r="F9" s="9">
        <v>32.42</v>
      </c>
      <c r="G9" s="2">
        <v>35.878787000000003</v>
      </c>
      <c r="H9" s="2">
        <v>35.393939000000003</v>
      </c>
      <c r="I9" s="2">
        <f>(F9+G9+H9)/3</f>
        <v>34.564242</v>
      </c>
      <c r="J9" s="9">
        <f>STDEVA(F9:H9)</f>
        <v>1.8727252098743699</v>
      </c>
      <c r="K9" s="8">
        <f>IF(I9&gt;0,STDEVA(F9:H9)/(SUM(F9:H9)/COUNTIF(F9:H9,"&gt;0")),0)</f>
        <v>5.4181000407136658E-2</v>
      </c>
      <c r="L9" s="2"/>
      <c r="M9" s="2">
        <f>MIN(F9:H9)</f>
        <v>32.42</v>
      </c>
      <c r="N9" s="2">
        <v>35.661999999999999</v>
      </c>
      <c r="O9" s="10">
        <f>N9*E9</f>
        <v>6419.16</v>
      </c>
    </row>
    <row r="10" spans="1:15" ht="20.25" customHeight="1" x14ac:dyDescent="0.25">
      <c r="A10" s="21" t="s">
        <v>27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9.25" customHeight="1" thickBot="1" x14ac:dyDescent="0.3">
      <c r="A13" s="5" t="s">
        <v>6</v>
      </c>
      <c r="B13" s="7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</row>
    <row r="14" spans="1:15" x14ac:dyDescent="0.25">
      <c r="A14" s="1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 t="s">
        <v>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 t="s">
        <v>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7" t="s">
        <v>28</v>
      </c>
      <c r="B19" s="17"/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</sheetData>
  <mergeCells count="14">
    <mergeCell ref="A3:O3"/>
    <mergeCell ref="A5:O5"/>
    <mergeCell ref="A2:O2"/>
    <mergeCell ref="A19:C19"/>
    <mergeCell ref="N6:N7"/>
    <mergeCell ref="M6:M7"/>
    <mergeCell ref="E6:E7"/>
    <mergeCell ref="D6:D7"/>
    <mergeCell ref="C6:C7"/>
    <mergeCell ref="I6:I7"/>
    <mergeCell ref="B6:B7"/>
    <mergeCell ref="A6:A7"/>
    <mergeCell ref="A10:O10"/>
    <mergeCell ref="O6:O7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2026-07-27T09:00:52Z</dcterms:modified>
</cp:coreProperties>
</file>