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565" windowHeight="9420" tabRatio="500"/>
  </bookViews>
  <sheets>
    <sheet name="ср.ариф." sheetId="1" r:id="rId1"/>
    <sheet name="Лист2" sheetId="2" r:id="rId2"/>
    <sheet name="Лист3" sheetId="3" r:id="rId3"/>
  </sheets>
  <definedNames>
    <definedName name="OLE_LINK1" localSheetId="0">ср.ариф.!#REF!</definedName>
  </definedNames>
  <calcPr calcId="124519"/>
</workbook>
</file>

<file path=xl/calcChain.xml><?xml version="1.0" encoding="utf-8"?>
<calcChain xmlns="http://schemas.openxmlformats.org/spreadsheetml/2006/main">
  <c r="U7" i="1"/>
  <c r="U8" s="1"/>
  <c r="T7"/>
  <c r="P7"/>
  <c r="N7"/>
  <c r="S7" s="1"/>
  <c r="Q7" l="1"/>
  <c r="R7" s="1"/>
</calcChain>
</file>

<file path=xl/sharedStrings.xml><?xml version="1.0" encoding="utf-8"?>
<sst xmlns="http://schemas.openxmlformats.org/spreadsheetml/2006/main" count="37" uniqueCount="32">
  <si>
    <t>№ п/п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</si>
  <si>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</si>
  <si>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</si>
  <si>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</si>
  <si>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</si>
  <si>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</si>
  <si>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</si>
  <si>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</si>
  <si>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</si>
  <si>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</si>
  <si>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</si>
  <si>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Кол-во</t>
  </si>
  <si>
    <t>Цена за ед.изм.</t>
  </si>
  <si>
    <t>РК</t>
  </si>
  <si>
    <t>%</t>
  </si>
  <si>
    <t>РК с %</t>
  </si>
  <si>
    <t>1.</t>
  </si>
  <si>
    <t>Ед. изм.</t>
  </si>
  <si>
    <t>*Цена за ед. товара</t>
  </si>
  <si>
    <t>ИТОГО:</t>
  </si>
  <si>
    <t xml:space="preserve">                    (должность)                                         подписано ЭЦП                (расшифровка подписи)</t>
  </si>
  <si>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</si>
  <si>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</si>
  <si>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</si>
  <si>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t>*Расчет цены контракта</t>
  </si>
  <si>
    <t>Расчет цены контракта</t>
  </si>
  <si>
    <t>Наименование товара</t>
  </si>
  <si>
    <r>
      <t xml:space="preserve">Директор ФИЦ ПХФ и МХ РАН  </t>
    </r>
    <r>
      <rPr>
        <u/>
        <sz val="12"/>
        <rFont val="Times New Roman"/>
        <family val="1"/>
        <charset val="204"/>
      </rPr>
      <t>____________</t>
    </r>
    <r>
      <rPr>
        <sz val="12"/>
        <rFont val="Times New Roman"/>
        <family val="1"/>
        <charset val="204"/>
      </rPr>
      <t>__  Голосов Е.В.</t>
    </r>
  </si>
  <si>
    <t xml:space="preserve">Оказание услуг по оперативному информированию руководства объекта </t>
  </si>
  <si>
    <t>мес.</t>
  </si>
  <si>
    <t>В результате проведенного расчета стартовая цена составит    600 000,00  руб   00     коп</t>
  </si>
  <si>
    <t>Оказание услуг по оперативному информированию руководства объекта ФИЦ ПХФ и МХ РАН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</si>
</sst>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6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2" fillId="2" borderId="0" applyBorder="0" applyProtection="0"/>
    <xf numFmtId="0" fontId="22" fillId="3" borderId="0" applyBorder="0" applyProtection="0"/>
    <xf numFmtId="0" fontId="22" fillId="4" borderId="0" applyBorder="0" applyProtection="0"/>
    <xf numFmtId="0" fontId="22" fillId="2" borderId="0" applyBorder="0" applyProtection="0"/>
    <xf numFmtId="0" fontId="22" fillId="5" borderId="0" applyBorder="0" applyProtection="0"/>
    <xf numFmtId="0" fontId="22" fillId="3" borderId="0" applyBorder="0" applyProtection="0"/>
    <xf numFmtId="0" fontId="22" fillId="6" borderId="0" applyBorder="0" applyProtection="0"/>
    <xf numFmtId="0" fontId="22" fillId="7" borderId="0" applyBorder="0" applyProtection="0"/>
    <xf numFmtId="0" fontId="22" fillId="8" borderId="0" applyBorder="0" applyProtection="0"/>
    <xf numFmtId="0" fontId="22" fillId="6" borderId="0" applyBorder="0" applyProtection="0"/>
    <xf numFmtId="0" fontId="22" fillId="9" borderId="0" applyBorder="0" applyProtection="0"/>
    <xf numFmtId="0" fontId="22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2">
    <xf numFmtId="0" fontId="0" fillId="0" borderId="0" xfId="0"/>
    <xf numFmtId="0" fontId="19" fillId="0" borderId="0" xfId="0" applyFont="1" applyFill="1"/>
    <xf numFmtId="0" fontId="0" fillId="0" borderId="0" xfId="0" applyFill="1"/>
    <xf numFmtId="0" fontId="19" fillId="0" borderId="0" xfId="0" applyFont="1" applyFill="1" applyAlignment="1">
      <alignment horizontal="center"/>
    </xf>
    <xf numFmtId="0" fontId="21" fillId="0" borderId="0" xfId="0" applyFont="1" applyFill="1"/>
    <xf numFmtId="164" fontId="21" fillId="0" borderId="11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2" fontId="21" fillId="0" borderId="1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2" fontId="21" fillId="0" borderId="0" xfId="0" applyNumberFormat="1" applyFont="1" applyFill="1"/>
    <xf numFmtId="0" fontId="24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horizontal="center"/>
    </xf>
    <xf numFmtId="0" fontId="24" fillId="0" borderId="0" xfId="0" applyFont="1" applyFill="1"/>
    <xf numFmtId="0" fontId="19" fillId="0" borderId="11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center"/>
    </xf>
    <xf numFmtId="164" fontId="21" fillId="0" borderId="11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left" vertical="center" wrapText="1"/>
    </xf>
    <xf numFmtId="14" fontId="24" fillId="0" borderId="0" xfId="0" applyNumberFormat="1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22</xdr:row>
      <xdr:rowOff>79860</xdr:rowOff>
    </xdr:from>
    <xdr:to>
      <xdr:col>15</xdr:col>
      <xdr:colOff>278095</xdr:colOff>
      <xdr:row>24</xdr:row>
      <xdr:rowOff>174430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8138010"/>
          <a:ext cx="10279345" cy="73274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9"/>
  <sheetViews>
    <sheetView tabSelected="1" workbookViewId="0">
      <pane ySplit="1" topLeftCell="A2" activePane="bottomLeft" state="frozen"/>
      <selection pane="bottomLeft" activeCell="A2" sqref="A2:U2"/>
    </sheetView>
  </sheetViews>
  <sheetFormatPr defaultColWidth="9.140625" defaultRowHeight="15"/>
  <cols>
    <col min="1" max="1" width="4.28515625" style="1" customWidth="1"/>
    <col min="2" max="2" width="57.85546875" style="1" customWidth="1"/>
    <col min="3" max="3" width="9.140625" style="1"/>
    <col min="4" max="4" width="6.42578125" style="1" customWidth="1"/>
    <col min="5" max="5" width="16" style="1" customWidth="1"/>
    <col min="6" max="6" width="15.140625" style="1" customWidth="1"/>
    <col min="7" max="7" width="14.85546875" style="1" customWidth="1"/>
    <col min="8" max="8" width="7.28515625" style="3" hidden="1" customWidth="1"/>
    <col min="9" max="9" width="11.5703125" style="3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3.28515625" style="1" customWidth="1"/>
    <col min="21" max="21" width="14.42578125" style="1" bestFit="1" customWidth="1"/>
    <col min="22" max="22" width="9.28515625" style="1" customWidth="1"/>
    <col min="23" max="1024" width="9.140625" style="1"/>
    <col min="1025" max="16384" width="9.140625" style="2"/>
  </cols>
  <sheetData>
    <row r="1" spans="1:21" ht="22.5" customHeight="1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1" ht="22.5" customHeight="1">
      <c r="A2" s="17" t="s">
        <v>31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12.7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4"/>
      <c r="U3" s="4"/>
    </row>
    <row r="4" spans="1:21" ht="21.75" customHeight="1">
      <c r="A4" s="19" t="s">
        <v>22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4"/>
      <c r="U4" s="4"/>
    </row>
    <row r="5" spans="1:21" ht="41.25" customHeight="1">
      <c r="A5" s="29" t="s">
        <v>0</v>
      </c>
      <c r="B5" s="30" t="s">
        <v>26</v>
      </c>
      <c r="C5" s="22" t="s">
        <v>17</v>
      </c>
      <c r="D5" s="22" t="s">
        <v>11</v>
      </c>
      <c r="E5" s="5" t="s">
        <v>1</v>
      </c>
      <c r="F5" s="5" t="s">
        <v>2</v>
      </c>
      <c r="G5" s="5" t="s">
        <v>3</v>
      </c>
      <c r="H5" s="21" t="s">
        <v>4</v>
      </c>
      <c r="I5" s="21"/>
      <c r="J5" s="21"/>
      <c r="K5" s="21" t="s">
        <v>5</v>
      </c>
      <c r="L5" s="21"/>
      <c r="M5" s="21"/>
      <c r="N5" s="21" t="s">
        <v>6</v>
      </c>
      <c r="O5" s="29" t="s">
        <v>7</v>
      </c>
      <c r="P5" s="29" t="s">
        <v>8</v>
      </c>
      <c r="Q5" s="29" t="s">
        <v>9</v>
      </c>
      <c r="R5" s="29" t="s">
        <v>10</v>
      </c>
      <c r="S5" s="21" t="s">
        <v>25</v>
      </c>
      <c r="T5" s="21" t="s">
        <v>18</v>
      </c>
      <c r="U5" s="21" t="s">
        <v>24</v>
      </c>
    </row>
    <row r="6" spans="1:21" ht="39" customHeight="1">
      <c r="A6" s="29"/>
      <c r="B6" s="31"/>
      <c r="C6" s="23"/>
      <c r="D6" s="23"/>
      <c r="E6" s="5" t="s">
        <v>12</v>
      </c>
      <c r="F6" s="5" t="s">
        <v>12</v>
      </c>
      <c r="G6" s="5" t="s">
        <v>12</v>
      </c>
      <c r="H6" s="5" t="s">
        <v>13</v>
      </c>
      <c r="I6" s="5" t="s">
        <v>14</v>
      </c>
      <c r="J6" s="5" t="s">
        <v>15</v>
      </c>
      <c r="K6" s="5" t="s">
        <v>13</v>
      </c>
      <c r="L6" s="5" t="s">
        <v>14</v>
      </c>
      <c r="M6" s="5" t="s">
        <v>15</v>
      </c>
      <c r="N6" s="21"/>
      <c r="O6" s="29"/>
      <c r="P6" s="29"/>
      <c r="Q6" s="29"/>
      <c r="R6" s="29"/>
      <c r="S6" s="21"/>
      <c r="T6" s="21"/>
      <c r="U6" s="21"/>
    </row>
    <row r="7" spans="1:21" ht="45" customHeight="1">
      <c r="A7" s="6" t="s">
        <v>16</v>
      </c>
      <c r="B7" s="16" t="s">
        <v>28</v>
      </c>
      <c r="C7" s="7" t="s">
        <v>29</v>
      </c>
      <c r="D7" s="8">
        <v>4</v>
      </c>
      <c r="E7" s="5">
        <v>150000</v>
      </c>
      <c r="F7" s="5">
        <v>190000</v>
      </c>
      <c r="G7" s="5">
        <v>200000</v>
      </c>
      <c r="H7" s="5"/>
      <c r="I7" s="5"/>
      <c r="J7" s="5"/>
      <c r="K7" s="5"/>
      <c r="L7" s="5"/>
      <c r="M7" s="5"/>
      <c r="N7" s="5">
        <f t="shared" ref="N7" si="0">(E7+F7+G7)/3</f>
        <v>180000</v>
      </c>
      <c r="O7" s="6">
        <v>3</v>
      </c>
      <c r="P7" s="9">
        <f t="shared" ref="P7" si="1">STDEV(E7,F7,G7,J7,M7)</f>
        <v>26457.513110645905</v>
      </c>
      <c r="Q7" s="9">
        <f t="shared" ref="Q7" si="2">P7/N7*100</f>
        <v>14.698618394803281</v>
      </c>
      <c r="R7" s="6" t="str">
        <f t="shared" ref="R7" si="3">IF(Q7&lt;33,"ОДНОРОДНЫЕ","НЕОДНОРОДНЫЕ")</f>
        <v>ОДНОРОДНЫЕ</v>
      </c>
      <c r="S7" s="5">
        <f t="shared" ref="S7" si="4">D7*N7</f>
        <v>720000</v>
      </c>
      <c r="T7" s="5">
        <f t="shared" ref="T7" si="5">E7</f>
        <v>150000</v>
      </c>
      <c r="U7" s="5">
        <f t="shared" ref="U7" si="6">E7*D7</f>
        <v>600000</v>
      </c>
    </row>
    <row r="8" spans="1:21" ht="36.75" customHeight="1">
      <c r="A8" s="24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6"/>
      <c r="U8" s="5">
        <f>U7</f>
        <v>600000</v>
      </c>
    </row>
    <row r="9" spans="1:21" ht="23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</row>
    <row r="10" spans="1:21" ht="36" customHeight="1">
      <c r="A10" s="18" t="s">
        <v>23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2"/>
      <c r="U10" s="4"/>
    </row>
    <row r="11" spans="1:21" ht="21.75" customHeight="1">
      <c r="A11" s="27" t="s">
        <v>30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4"/>
      <c r="U11" s="4"/>
    </row>
    <row r="12" spans="1:21" ht="33" customHeight="1">
      <c r="A12" s="13"/>
      <c r="B12" s="13"/>
      <c r="C12" s="28"/>
      <c r="D12" s="28"/>
      <c r="E12" s="28"/>
      <c r="F12" s="28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4"/>
      <c r="U12" s="4"/>
    </row>
    <row r="13" spans="1:21" ht="27" customHeight="1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4"/>
      <c r="U13" s="4"/>
    </row>
    <row r="14" spans="1:21" ht="15.75" customHeight="1">
      <c r="A14" s="20" t="s">
        <v>20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4"/>
      <c r="U14" s="4"/>
    </row>
    <row r="15" spans="1:21" ht="37.5" customHeight="1">
      <c r="A15" s="4"/>
      <c r="B15" s="4"/>
      <c r="C15" s="4"/>
      <c r="D15" s="4"/>
      <c r="E15" s="4"/>
      <c r="F15" s="4"/>
      <c r="G15" s="4"/>
      <c r="H15" s="14"/>
      <c r="I15" s="14"/>
      <c r="J15" s="4"/>
      <c r="K15" s="4"/>
      <c r="L15" s="4"/>
      <c r="M15" s="4"/>
      <c r="N15" s="4"/>
      <c r="O15" s="4"/>
      <c r="P15" s="4"/>
      <c r="Q15" s="4"/>
      <c r="R15" s="15"/>
      <c r="S15" s="4"/>
      <c r="T15" s="4"/>
      <c r="U15" s="4"/>
    </row>
    <row r="16" spans="1:21" ht="35.25" customHeight="1"/>
    <row r="17" spans="1:19" ht="27" customHeight="1"/>
    <row r="18" spans="1:19" ht="12.75" customHeight="1"/>
    <row r="19" spans="1:19" ht="35.25" customHeight="1"/>
    <row r="20" spans="1:19" ht="35.25" customHeight="1"/>
    <row r="21" spans="1:19" ht="35.25" customHeight="1"/>
    <row r="22" spans="1:19" ht="18" customHeight="1"/>
    <row r="23" spans="1:19" ht="35.25" customHeight="1"/>
    <row r="25" spans="1:19" ht="37.5" customHeight="1"/>
    <row r="26" spans="1:19" s="3" customFormat="1" ht="67.5" customHeight="1">
      <c r="A26" s="1"/>
      <c r="B26" s="1"/>
      <c r="C26" s="1"/>
      <c r="D26" s="1"/>
      <c r="E26" s="1"/>
      <c r="F26" s="1"/>
      <c r="G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33.75" customHeight="1"/>
    <row r="28" spans="1:19" ht="26.25" customHeight="1"/>
    <row r="29" spans="1:19" ht="27.75" customHeight="1"/>
  </sheetData>
  <mergeCells count="24">
    <mergeCell ref="A14:S14"/>
    <mergeCell ref="S5:S6"/>
    <mergeCell ref="A11:S11"/>
    <mergeCell ref="C12:F12"/>
    <mergeCell ref="N5:N6"/>
    <mergeCell ref="O5:O6"/>
    <mergeCell ref="P5:P6"/>
    <mergeCell ref="Q5:Q6"/>
    <mergeCell ref="R5:R6"/>
    <mergeCell ref="A5:A6"/>
    <mergeCell ref="B5:B6"/>
    <mergeCell ref="H5:J5"/>
    <mergeCell ref="A1:S1"/>
    <mergeCell ref="A3:S3"/>
    <mergeCell ref="A4:S4"/>
    <mergeCell ref="A2:U2"/>
    <mergeCell ref="A13:S13"/>
    <mergeCell ref="A10:S10"/>
    <mergeCell ref="T5:T6"/>
    <mergeCell ref="U5:U6"/>
    <mergeCell ref="C5:C6"/>
    <mergeCell ref="D5:D6"/>
    <mergeCell ref="A8:T8"/>
    <mergeCell ref="K5:M5"/>
  </mergeCells>
  <conditionalFormatting sqref="R7">
    <cfRule type="expression" dxfId="5" priority="14">
      <formula>NOT(ISERROR(SEARCH("НЕ",R7)))</formula>
    </cfRule>
    <cfRule type="expression" dxfId="4" priority="15">
      <formula>NOT(ISERROR(SEARCH("ОДНОРОДНЫЕ",R7)))</formula>
    </cfRule>
    <cfRule type="expression" dxfId="3" priority="16">
      <formula>NOT(ISERROR(SEARCH("НЕОДНОРОДНЫЕ",R7)))</formula>
    </cfRule>
  </conditionalFormatting>
  <conditionalFormatting sqref="R7">
    <cfRule type="expression" dxfId="2" priority="17">
      <formula>NOT(ISERROR(SEARCH("НЕОДНОРОДНЫЕ",R7)))</formula>
    </cfRule>
    <cfRule type="expression" dxfId="1" priority="18">
      <formula>NOT(ISERROR(SEARCH("ОДНОРОДНЫЕ",R7)))</formula>
    </cfRule>
    <cfRule type="expression" dxfId="0" priority="19">
      <formula>NOT(ISERROR(SEARCH("НЕОДНОРОДНЫЕ",R7)))</formula>
    </cfRule>
  </conditionalFormatting>
  <pageMargins left="0.7" right="0.7" top="0.75" bottom="0.75" header="0.51180555555555496" footer="0.51180555555555496"/>
  <pageSetup paperSize="9" scale="57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" sqref="J3"/>
    </sheetView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Гурова</cp:lastModifiedBy>
  <cp:revision>6</cp:revision>
  <cp:lastPrinted>2025-03-24T12:41:46Z</cp:lastPrinted>
  <dcterms:created xsi:type="dcterms:W3CDTF">2015-03-09T15:47:32Z</dcterms:created>
  <dcterms:modified xsi:type="dcterms:W3CDTF">2026-08-20T05:57:12Z</dcterms:modified>
  <dc:language>ru-RU</dc:language>
</cp:coreProperties>
</file>