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vanova_MV\AppData\Local\Temp\"/>
    </mc:Choice>
  </mc:AlternateContent>
  <bookViews>
    <workbookView xWindow="0" yWindow="0" windowWidth="28800" windowHeight="11835"/>
  </bookViews>
  <sheets>
    <sheet name="Расчет цены" sheetId="1" r:id="rId1"/>
  </sheets>
  <definedNames>
    <definedName name="Print_Area" localSheetId="0">'Расчет цены'!$A$1:$J$45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E33" i="1"/>
  <c r="H28" i="1" l="1"/>
  <c r="I28" i="1" s="1"/>
  <c r="J28" i="1" s="1"/>
  <c r="H29" i="1"/>
  <c r="I29" i="1" s="1"/>
  <c r="J29" i="1" s="1"/>
  <c r="H30" i="1"/>
  <c r="I30" i="1" s="1"/>
  <c r="J30" i="1" s="1"/>
  <c r="H31" i="1"/>
  <c r="H32" i="1"/>
  <c r="I32" i="1" s="1"/>
  <c r="J32" i="1" s="1"/>
  <c r="I31" i="1" l="1"/>
  <c r="J31" i="1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I5" i="1" l="1"/>
  <c r="J5" i="1" s="1"/>
  <c r="I10" i="1" l="1"/>
  <c r="J10" i="1" s="1"/>
  <c r="I6" i="1"/>
  <c r="J6" i="1" s="1"/>
  <c r="I7" i="1"/>
  <c r="J7" i="1" s="1"/>
  <c r="I8" i="1"/>
  <c r="J8" i="1" s="1"/>
  <c r="I14" i="1"/>
  <c r="J14" i="1" s="1"/>
  <c r="I16" i="1"/>
  <c r="J16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12" i="1" l="1"/>
  <c r="J12" i="1" s="1"/>
  <c r="I9" i="1"/>
  <c r="J9" i="1" s="1"/>
  <c r="I11" i="1"/>
  <c r="J11" i="1" s="1"/>
  <c r="I13" i="1"/>
  <c r="J13" i="1" s="1"/>
  <c r="I17" i="1"/>
  <c r="J17" i="1" s="1"/>
  <c r="I15" i="1"/>
  <c r="J15" i="1" s="1"/>
</calcChain>
</file>

<file path=xl/sharedStrings.xml><?xml version="1.0" encoding="utf-8"?>
<sst xmlns="http://schemas.openxmlformats.org/spreadsheetml/2006/main" count="82" uniqueCount="45">
  <si>
    <t>№</t>
  </si>
  <si>
    <t>Ед. изм</t>
  </si>
  <si>
    <t>Кол-во</t>
  </si>
  <si>
    <t xml:space="preserve">Средняя арифметическая цена за единицу     &lt;ц&gt; </t>
  </si>
  <si>
    <t>Среднее квадратичное отклонение</t>
  </si>
  <si>
    <t>Источники ценовой информации</t>
  </si>
  <si>
    <t>Наименование предмета закупки</t>
  </si>
  <si>
    <t>Источник №1:</t>
  </si>
  <si>
    <t>Источник №2:</t>
  </si>
  <si>
    <t>Источник №3:</t>
  </si>
  <si>
    <t>Однородность совокупности значений выявленных цен, используемых в расчете НМЦ</t>
  </si>
  <si>
    <r>
      <t>Коэффициент вариации цен V (%)</t>
    </r>
    <r>
      <rPr>
        <i/>
        <sz val="12"/>
        <color indexed="8"/>
        <rFont val="Times New Roman"/>
        <family val="1"/>
        <charset val="204"/>
      </rPr>
      <t>(не должен превышать 33%)</t>
    </r>
  </si>
  <si>
    <t>ИТОГО</t>
  </si>
  <si>
    <t>Цена за ед. в  соответствии с Источником № 1, руб.</t>
  </si>
  <si>
    <t>Цена за ед. в  соответствии с Источником № 2, руб.</t>
  </si>
  <si>
    <t>Цена за ед. в  соответствии с Источником № 3, руб.</t>
  </si>
  <si>
    <t>Шторы рулонные 617х1940</t>
  </si>
  <si>
    <t>шт</t>
  </si>
  <si>
    <t>Шторы рулонные 877х1940</t>
  </si>
  <si>
    <t>Шторы рулонные 887х1950</t>
  </si>
  <si>
    <t>Шторы рулонные 647х1950</t>
  </si>
  <si>
    <t>Шторы рулонные 367х1370</t>
  </si>
  <si>
    <t>Шторы рулонные 1167х1400</t>
  </si>
  <si>
    <t>Шторы рулонные 1690х500</t>
  </si>
  <si>
    <t>Шторы рулонные 1187х1400</t>
  </si>
  <si>
    <t>Шторы рулонные 1680х530</t>
  </si>
  <si>
    <t>Шторы рулонные 377х1910</t>
  </si>
  <si>
    <t>Шторы рулонные 877х1910</t>
  </si>
  <si>
    <t>Шторы рулонные 887х1910</t>
  </si>
  <si>
    <t>Шторы рулонные 927х1910</t>
  </si>
  <si>
    <t>Шторы рулонные 367х1910</t>
  </si>
  <si>
    <t>Шторы рулонные 377х1900</t>
  </si>
  <si>
    <t>Шторы рулонные 877х1900</t>
  </si>
  <si>
    <t>Шторы рулонные 887х1900</t>
  </si>
  <si>
    <t>Шторы рулонные 367х1900</t>
  </si>
  <si>
    <t>Цена контракта, заключаемого с единственным поставщиком  установлена по минимальному предложению:</t>
  </si>
  <si>
    <t>рублей</t>
  </si>
  <si>
    <t>КП 03-06/26 от 03.06.2026</t>
  </si>
  <si>
    <t>КП № 03/06 от 03.06.2026</t>
  </si>
  <si>
    <t>КП № 670 от 08.09.2025</t>
  </si>
  <si>
    <t>* При определении цены контракта, заключаемого с единственным поставщиком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</si>
  <si>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Заместитель начальника отдела обоснования цен Департамента закупок:</t>
  </si>
  <si>
    <t>____________</t>
  </si>
  <si>
    <t>/Черемных В.Г./</t>
  </si>
  <si>
    <t>Расчет 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</si>
</sst>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</numFmts>
  <fonts count="27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2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3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164" fontId="16" fillId="0" borderId="0" applyFill="0" applyBorder="0" applyAlignment="0" applyProtection="0"/>
    <xf numFmtId="43" fontId="21" fillId="0" borderId="0" applyFont="0" applyFill="0" applyBorder="0" applyAlignment="0" applyProtection="0"/>
  </cellStyleXfs>
  <cellXfs count="56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2" borderId="0" xfId="0" applyFont="1" applyFill="1"/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43" fontId="7" fillId="2" borderId="4" xfId="11" applyFont="1" applyFill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3" fontId="7" fillId="0" borderId="10" xfId="1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top" wrapText="1"/>
    </xf>
    <xf numFmtId="0" fontId="23" fillId="0" borderId="10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4" fontId="24" fillId="0" borderId="4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Alignment="1">
      <alignment vertical="center"/>
    </xf>
    <xf numFmtId="0" fontId="22" fillId="0" borderId="0" xfId="0" applyFont="1" applyBorder="1" applyAlignment="1">
      <alignment vertical="center"/>
    </xf>
    <xf numFmtId="0" fontId="25" fillId="0" borderId="0" xfId="0" applyFont="1"/>
    <xf numFmtId="0" fontId="7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22" fillId="0" borderId="5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</cellXfs>
  <cellStyles count="12">
    <cellStyle name="Обычный" xfId="0" builtinId="0"/>
    <cellStyle name="Обычный 2" xfId="2"/>
    <cellStyle name="Обычный 2 2" xfId="5"/>
    <cellStyle name="Обычный 2 3" xfId="8"/>
    <cellStyle name="Обычный 3" xfId="3"/>
    <cellStyle name="Обычный 3 2" xfId="6"/>
    <cellStyle name="Обычный 3 3" xfId="9"/>
    <cellStyle name="Обычный 4" xfId="4"/>
    <cellStyle name="Обычный 4 2" xfId="7"/>
    <cellStyle name="Обычный_Расчет цены" xfId="1"/>
    <cellStyle name="Финансовый" xfId="11" builtinId="3"/>
    <cellStyle name="Финансовый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3</xdr:row>
      <xdr:rowOff>962025</xdr:rowOff>
    </xdr:from>
    <xdr:to>
      <xdr:col>9</xdr:col>
      <xdr:colOff>1590675</xdr:colOff>
      <xdr:row>3</xdr:row>
      <xdr:rowOff>1447800</xdr:rowOff>
    </xdr:to>
    <xdr:pic>
      <xdr:nvPicPr>
        <xdr:cNvPr id="1241" name="Picture 1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2200275"/>
          <a:ext cx="1285875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8</xdr:col>
      <xdr:colOff>38100</xdr:colOff>
      <xdr:row>3</xdr:row>
      <xdr:rowOff>962025</xdr:rowOff>
    </xdr:from>
    <xdr:to>
      <xdr:col>8</xdr:col>
      <xdr:colOff>1390650</xdr:colOff>
      <xdr:row>3</xdr:row>
      <xdr:rowOff>1438275</xdr:rowOff>
    </xdr:to>
    <xdr:pic>
      <xdr:nvPicPr>
        <xdr:cNvPr id="1242" name="Picture 2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2200275"/>
          <a:ext cx="1352550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355600</xdr:colOff>
      <xdr:row>339</xdr:row>
      <xdr:rowOff>127000</xdr:rowOff>
    </xdr:from>
    <xdr:to>
      <xdr:col>5</xdr:col>
      <xdr:colOff>295275</xdr:colOff>
      <xdr:row>347</xdr:row>
      <xdr:rowOff>38100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00" y="205257400"/>
          <a:ext cx="23876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1"/>
  <sheetViews>
    <sheetView tabSelected="1" topLeftCell="A22" zoomScale="80" zoomScaleNormal="80" workbookViewId="0">
      <selection activeCell="C16" sqref="C16"/>
    </sheetView>
  </sheetViews>
  <sheetFormatPr defaultColWidth="9.140625" defaultRowHeight="12.75" x14ac:dyDescent="0.2"/>
  <cols>
    <col min="1" max="1" width="8.42578125" style="1" bestFit="1" customWidth="1"/>
    <col min="2" max="2" width="30.42578125" style="1" customWidth="1"/>
    <col min="3" max="3" width="8.5703125" style="1" bestFit="1" customWidth="1"/>
    <col min="4" max="4" width="8.7109375" style="1" bestFit="1" customWidth="1"/>
    <col min="5" max="5" width="19.42578125" style="1" customWidth="1"/>
    <col min="6" max="6" width="32.7109375" style="1" customWidth="1"/>
    <col min="7" max="7" width="39.5703125" style="1" customWidth="1"/>
    <col min="8" max="8" width="37.28515625" style="1" customWidth="1"/>
    <col min="9" max="9" width="40" style="1" customWidth="1"/>
    <col min="10" max="10" width="25.7109375" style="1" customWidth="1"/>
    <col min="11" max="16384" width="9.140625" style="1"/>
  </cols>
  <sheetData>
    <row r="1" spans="1:11" ht="15.7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1" ht="39.75" customHeight="1" x14ac:dyDescent="0.2">
      <c r="A2" s="43" t="s">
        <v>44</v>
      </c>
      <c r="B2" s="43"/>
      <c r="C2" s="43"/>
      <c r="D2" s="43"/>
      <c r="E2" s="44"/>
      <c r="F2" s="44"/>
      <c r="G2" s="44"/>
      <c r="H2" s="44"/>
      <c r="I2" s="44"/>
      <c r="J2" s="44"/>
    </row>
    <row r="3" spans="1:11" ht="63.75" customHeight="1" x14ac:dyDescent="0.2">
      <c r="A3" s="45" t="s">
        <v>0</v>
      </c>
      <c r="B3" s="45" t="s">
        <v>6</v>
      </c>
      <c r="C3" s="45" t="s">
        <v>1</v>
      </c>
      <c r="D3" s="47" t="s">
        <v>2</v>
      </c>
      <c r="E3" s="49" t="s">
        <v>5</v>
      </c>
      <c r="F3" s="49"/>
      <c r="G3" s="49"/>
      <c r="H3" s="50" t="s">
        <v>10</v>
      </c>
      <c r="I3" s="50"/>
      <c r="J3" s="50"/>
    </row>
    <row r="4" spans="1:11" ht="145.5" customHeight="1" x14ac:dyDescent="0.2">
      <c r="A4" s="46"/>
      <c r="B4" s="46"/>
      <c r="C4" s="46"/>
      <c r="D4" s="48"/>
      <c r="E4" s="18" t="s">
        <v>13</v>
      </c>
      <c r="F4" s="18" t="s">
        <v>14</v>
      </c>
      <c r="G4" s="18" t="s">
        <v>15</v>
      </c>
      <c r="H4" s="18" t="s">
        <v>3</v>
      </c>
      <c r="I4" s="18" t="s">
        <v>4</v>
      </c>
      <c r="J4" s="18" t="s">
        <v>11</v>
      </c>
      <c r="K4" s="20"/>
    </row>
    <row r="5" spans="1:11" s="2" customFormat="1" ht="15.75" x14ac:dyDescent="0.25">
      <c r="A5" s="10">
        <v>1</v>
      </c>
      <c r="B5" s="31" t="s">
        <v>16</v>
      </c>
      <c r="C5" s="32" t="s">
        <v>17</v>
      </c>
      <c r="D5" s="33">
        <v>1</v>
      </c>
      <c r="E5" s="34">
        <v>6960</v>
      </c>
      <c r="F5" s="34">
        <v>7170</v>
      </c>
      <c r="G5" s="36">
        <v>7656</v>
      </c>
      <c r="H5" s="11">
        <f>ROUND(AVERAGE(E5:G5),2)</f>
        <v>7262</v>
      </c>
      <c r="I5" s="11">
        <f>SQRT(((SUM((POWER(E5-H5,2)),(POWER(F5-H5,2)),(POWER(G5-H5,2))))/(COLUMNS(E5:G5)-1)))</f>
        <v>357.00420165594693</v>
      </c>
      <c r="J5" s="11">
        <f>I5/H5*100</f>
        <v>4.9160589597348796</v>
      </c>
    </row>
    <row r="6" spans="1:11" s="2" customFormat="1" ht="15.75" x14ac:dyDescent="0.25">
      <c r="A6" s="10">
        <v>2</v>
      </c>
      <c r="B6" s="31" t="s">
        <v>18</v>
      </c>
      <c r="C6" s="32" t="s">
        <v>17</v>
      </c>
      <c r="D6" s="33">
        <v>1</v>
      </c>
      <c r="E6" s="34">
        <v>6960</v>
      </c>
      <c r="F6" s="34">
        <v>7170</v>
      </c>
      <c r="G6" s="34">
        <v>7656</v>
      </c>
      <c r="H6" s="24">
        <f t="shared" ref="H6:H32" si="0">ROUND(AVERAGE(E6:G6),3)</f>
        <v>7262</v>
      </c>
      <c r="I6" s="11">
        <f t="shared" ref="I6:I27" si="1">SQRT(((SUM((POWER(E6-H6,2)),(POWER(F6-H6,2)),(POWER(G6-H6,2))))/(COLUMNS(E6:G6)-1)))</f>
        <v>357.00420165594693</v>
      </c>
      <c r="J6" s="11">
        <f t="shared" ref="J6:J27" si="2">I6/H6*100</f>
        <v>4.9160589597348796</v>
      </c>
    </row>
    <row r="7" spans="1:11" s="2" customFormat="1" ht="15.75" x14ac:dyDescent="0.25">
      <c r="A7" s="10">
        <v>3</v>
      </c>
      <c r="B7" s="31" t="s">
        <v>19</v>
      </c>
      <c r="C7" s="32" t="s">
        <v>17</v>
      </c>
      <c r="D7" s="33">
        <v>1</v>
      </c>
      <c r="E7" s="34">
        <v>9250</v>
      </c>
      <c r="F7" s="34">
        <v>9530</v>
      </c>
      <c r="G7" s="36">
        <v>10175</v>
      </c>
      <c r="H7" s="24">
        <f t="shared" si="0"/>
        <v>9651.6669999999995</v>
      </c>
      <c r="I7" s="11">
        <f t="shared" si="1"/>
        <v>474.35043304871141</v>
      </c>
      <c r="J7" s="11">
        <f t="shared" si="2"/>
        <v>4.9146995337563082</v>
      </c>
    </row>
    <row r="8" spans="1:11" s="2" customFormat="1" ht="15.75" x14ac:dyDescent="0.25">
      <c r="A8" s="10">
        <v>4</v>
      </c>
      <c r="B8" s="31" t="s">
        <v>20</v>
      </c>
      <c r="C8" s="32" t="s">
        <v>17</v>
      </c>
      <c r="D8" s="33">
        <v>1</v>
      </c>
      <c r="E8" s="34">
        <v>9250</v>
      </c>
      <c r="F8" s="34">
        <v>9530</v>
      </c>
      <c r="G8" s="34">
        <v>10175</v>
      </c>
      <c r="H8" s="24">
        <f t="shared" si="0"/>
        <v>9651.6669999999995</v>
      </c>
      <c r="I8" s="11">
        <f t="shared" si="1"/>
        <v>474.35043304871141</v>
      </c>
      <c r="J8" s="11">
        <f t="shared" si="2"/>
        <v>4.9146995337563082</v>
      </c>
    </row>
    <row r="9" spans="1:11" s="2" customFormat="1" ht="37.5" customHeight="1" x14ac:dyDescent="0.25">
      <c r="A9" s="10">
        <v>5</v>
      </c>
      <c r="B9" s="31" t="s">
        <v>21</v>
      </c>
      <c r="C9" s="32" t="s">
        <v>17</v>
      </c>
      <c r="D9" s="33">
        <v>1</v>
      </c>
      <c r="E9" s="34">
        <v>1460</v>
      </c>
      <c r="F9" s="34">
        <v>1510</v>
      </c>
      <c r="G9" s="36">
        <v>1606</v>
      </c>
      <c r="H9" s="24">
        <f t="shared" si="0"/>
        <v>1525.3330000000001</v>
      </c>
      <c r="I9" s="11">
        <f t="shared" ref="I9:I13" si="3">SQRT(((SUM((POWER(E9-H9,2)),(POWER(F9-H9,2)),(POWER(G9-H9,2))))/(COLUMNS(E9:G9)-1)))</f>
        <v>74.197933485374108</v>
      </c>
      <c r="J9" s="13">
        <f>I9/H9*100</f>
        <v>4.8643760729869552</v>
      </c>
    </row>
    <row r="10" spans="1:11" s="2" customFormat="1" ht="36.75" customHeight="1" x14ac:dyDescent="0.25">
      <c r="A10" s="10">
        <v>6</v>
      </c>
      <c r="B10" s="31" t="s">
        <v>22</v>
      </c>
      <c r="C10" s="32" t="s">
        <v>17</v>
      </c>
      <c r="D10" s="33">
        <v>1</v>
      </c>
      <c r="E10" s="34">
        <v>4450</v>
      </c>
      <c r="F10" s="34">
        <v>4590</v>
      </c>
      <c r="G10" s="36">
        <v>4895</v>
      </c>
      <c r="H10" s="24">
        <f t="shared" si="0"/>
        <v>4645</v>
      </c>
      <c r="I10" s="11">
        <f t="shared" si="3"/>
        <v>227.54120505965508</v>
      </c>
      <c r="J10" s="13">
        <f t="shared" ref="J10:J13" si="4">I10/H10*100</f>
        <v>4.8986265890130261</v>
      </c>
    </row>
    <row r="11" spans="1:11" s="2" customFormat="1" ht="34.5" customHeight="1" x14ac:dyDescent="0.25">
      <c r="A11" s="12">
        <v>7</v>
      </c>
      <c r="B11" s="31" t="s">
        <v>23</v>
      </c>
      <c r="C11" s="32" t="s">
        <v>17</v>
      </c>
      <c r="D11" s="33">
        <v>1</v>
      </c>
      <c r="E11" s="34">
        <v>1590</v>
      </c>
      <c r="F11" s="34">
        <v>1640</v>
      </c>
      <c r="G11" s="34">
        <v>1794</v>
      </c>
      <c r="H11" s="24">
        <f t="shared" si="0"/>
        <v>1674.6669999999999</v>
      </c>
      <c r="I11" s="11">
        <f t="shared" si="3"/>
        <v>106.32654105866513</v>
      </c>
      <c r="J11" s="13">
        <f t="shared" si="4"/>
        <v>6.3491154395868037</v>
      </c>
    </row>
    <row r="12" spans="1:11" s="2" customFormat="1" ht="33" customHeight="1" x14ac:dyDescent="0.25">
      <c r="A12" s="10">
        <v>8</v>
      </c>
      <c r="B12" s="31" t="s">
        <v>21</v>
      </c>
      <c r="C12" s="32" t="s">
        <v>17</v>
      </c>
      <c r="D12" s="33">
        <v>1</v>
      </c>
      <c r="E12" s="34">
        <v>1460</v>
      </c>
      <c r="F12" s="34">
        <v>1510</v>
      </c>
      <c r="G12" s="36">
        <v>1606</v>
      </c>
      <c r="H12" s="24">
        <f t="shared" si="0"/>
        <v>1525.3330000000001</v>
      </c>
      <c r="I12" s="11">
        <f t="shared" si="3"/>
        <v>74.197933485374108</v>
      </c>
      <c r="J12" s="13">
        <f t="shared" si="4"/>
        <v>4.8643760729869552</v>
      </c>
    </row>
    <row r="13" spans="1:11" s="14" customFormat="1" ht="36.75" customHeight="1" x14ac:dyDescent="0.25">
      <c r="A13" s="10">
        <v>9</v>
      </c>
      <c r="B13" s="31" t="s">
        <v>24</v>
      </c>
      <c r="C13" s="32" t="s">
        <v>17</v>
      </c>
      <c r="D13" s="33">
        <v>1</v>
      </c>
      <c r="E13" s="34">
        <v>4450</v>
      </c>
      <c r="F13" s="34">
        <v>4590</v>
      </c>
      <c r="G13" s="34">
        <v>4895</v>
      </c>
      <c r="H13" s="24">
        <f t="shared" si="0"/>
        <v>4645</v>
      </c>
      <c r="I13" s="13">
        <f t="shared" si="3"/>
        <v>227.54120505965508</v>
      </c>
      <c r="J13" s="13">
        <f t="shared" si="4"/>
        <v>4.8986265890130261</v>
      </c>
    </row>
    <row r="14" spans="1:11" s="2" customFormat="1" ht="35.25" customHeight="1" x14ac:dyDescent="0.25">
      <c r="A14" s="10">
        <v>10</v>
      </c>
      <c r="B14" s="31" t="s">
        <v>25</v>
      </c>
      <c r="C14" s="32" t="s">
        <v>17</v>
      </c>
      <c r="D14" s="33">
        <v>1</v>
      </c>
      <c r="E14" s="34">
        <v>1690</v>
      </c>
      <c r="F14" s="34">
        <v>1740</v>
      </c>
      <c r="G14" s="34">
        <v>1859</v>
      </c>
      <c r="H14" s="24">
        <f t="shared" si="0"/>
        <v>1763</v>
      </c>
      <c r="I14" s="11">
        <f t="shared" si="1"/>
        <v>86.815897161752588</v>
      </c>
      <c r="J14" s="13">
        <f t="shared" si="2"/>
        <v>4.9243276892656036</v>
      </c>
    </row>
    <row r="15" spans="1:11" s="2" customFormat="1" ht="33" customHeight="1" x14ac:dyDescent="0.25">
      <c r="A15" s="10">
        <v>11</v>
      </c>
      <c r="B15" s="31" t="s">
        <v>26</v>
      </c>
      <c r="C15" s="32" t="s">
        <v>17</v>
      </c>
      <c r="D15" s="33">
        <v>1</v>
      </c>
      <c r="E15" s="34">
        <v>6820</v>
      </c>
      <c r="F15" s="34">
        <v>7030</v>
      </c>
      <c r="G15" s="34">
        <v>7502</v>
      </c>
      <c r="H15" s="24">
        <f t="shared" si="0"/>
        <v>7117.3329999999996</v>
      </c>
      <c r="I15" s="11">
        <f t="shared" si="1"/>
        <v>349.28689258759766</v>
      </c>
      <c r="J15" s="11">
        <f t="shared" si="2"/>
        <v>4.9075530481375207</v>
      </c>
    </row>
    <row r="16" spans="1:11" s="2" customFormat="1" ht="36" customHeight="1" x14ac:dyDescent="0.25">
      <c r="A16" s="10">
        <v>12</v>
      </c>
      <c r="B16" s="31" t="s">
        <v>27</v>
      </c>
      <c r="C16" s="32" t="s">
        <v>17</v>
      </c>
      <c r="D16" s="33">
        <v>1</v>
      </c>
      <c r="E16" s="34">
        <v>6820</v>
      </c>
      <c r="F16" s="34">
        <v>7030</v>
      </c>
      <c r="G16" s="34">
        <v>7502</v>
      </c>
      <c r="H16" s="24">
        <f t="shared" si="0"/>
        <v>7117.3329999999996</v>
      </c>
      <c r="I16" s="11">
        <f t="shared" si="1"/>
        <v>349.28689258759766</v>
      </c>
      <c r="J16" s="11">
        <f t="shared" si="2"/>
        <v>4.9075530481375207</v>
      </c>
    </row>
    <row r="17" spans="1:10" s="2" customFormat="1" ht="32.25" customHeight="1" x14ac:dyDescent="0.25">
      <c r="A17" s="12">
        <v>13</v>
      </c>
      <c r="B17" s="31" t="s">
        <v>26</v>
      </c>
      <c r="C17" s="32" t="s">
        <v>17</v>
      </c>
      <c r="D17" s="33">
        <v>1</v>
      </c>
      <c r="E17" s="34">
        <v>6820</v>
      </c>
      <c r="F17" s="34">
        <v>7030</v>
      </c>
      <c r="G17" s="34">
        <v>7502</v>
      </c>
      <c r="H17" s="24">
        <f t="shared" si="0"/>
        <v>7117.3329999999996</v>
      </c>
      <c r="I17" s="11">
        <f t="shared" si="1"/>
        <v>349.28689258759766</v>
      </c>
      <c r="J17" s="11">
        <f t="shared" si="2"/>
        <v>4.9075530481375207</v>
      </c>
    </row>
    <row r="18" spans="1:10" s="2" customFormat="1" ht="33" customHeight="1" x14ac:dyDescent="0.25">
      <c r="A18" s="10">
        <v>14</v>
      </c>
      <c r="B18" s="31" t="s">
        <v>26</v>
      </c>
      <c r="C18" s="32" t="s">
        <v>17</v>
      </c>
      <c r="D18" s="33">
        <v>1</v>
      </c>
      <c r="E18" s="34">
        <v>6820</v>
      </c>
      <c r="F18" s="34">
        <v>7030</v>
      </c>
      <c r="G18" s="34">
        <v>7502</v>
      </c>
      <c r="H18" s="24">
        <f t="shared" si="0"/>
        <v>7117.3329999999996</v>
      </c>
      <c r="I18" s="11">
        <f t="shared" si="1"/>
        <v>349.28689258759766</v>
      </c>
      <c r="J18" s="11">
        <f t="shared" si="2"/>
        <v>4.9075530481375207</v>
      </c>
    </row>
    <row r="19" spans="1:10" s="14" customFormat="1" ht="36.75" customHeight="1" x14ac:dyDescent="0.25">
      <c r="A19" s="10">
        <v>15</v>
      </c>
      <c r="B19" s="31" t="s">
        <v>28</v>
      </c>
      <c r="C19" s="32" t="s">
        <v>17</v>
      </c>
      <c r="D19" s="33">
        <v>1</v>
      </c>
      <c r="E19" s="34">
        <v>6820</v>
      </c>
      <c r="F19" s="34">
        <v>7030</v>
      </c>
      <c r="G19" s="34">
        <v>7502</v>
      </c>
      <c r="H19" s="24">
        <f t="shared" si="0"/>
        <v>7117.3329999999996</v>
      </c>
      <c r="I19" s="13">
        <f t="shared" si="1"/>
        <v>349.28689258759766</v>
      </c>
      <c r="J19" s="13">
        <f t="shared" si="2"/>
        <v>4.9075530481375207</v>
      </c>
    </row>
    <row r="20" spans="1:10" s="2" customFormat="1" ht="34.5" customHeight="1" x14ac:dyDescent="0.25">
      <c r="A20" s="10">
        <v>16</v>
      </c>
      <c r="B20" s="31" t="s">
        <v>26</v>
      </c>
      <c r="C20" s="32" t="s">
        <v>17</v>
      </c>
      <c r="D20" s="33">
        <v>1</v>
      </c>
      <c r="E20" s="34">
        <v>6820</v>
      </c>
      <c r="F20" s="34">
        <v>7030</v>
      </c>
      <c r="G20" s="34">
        <v>7502</v>
      </c>
      <c r="H20" s="24">
        <f t="shared" si="0"/>
        <v>7117.3329999999996</v>
      </c>
      <c r="I20" s="11">
        <f t="shared" si="1"/>
        <v>349.28689258759766</v>
      </c>
      <c r="J20" s="11">
        <f t="shared" si="2"/>
        <v>4.9075530481375207</v>
      </c>
    </row>
    <row r="21" spans="1:10" s="2" customFormat="1" ht="33" customHeight="1" x14ac:dyDescent="0.25">
      <c r="A21" s="10">
        <v>17</v>
      </c>
      <c r="B21" s="31" t="s">
        <v>26</v>
      </c>
      <c r="C21" s="32" t="s">
        <v>17</v>
      </c>
      <c r="D21" s="33">
        <v>1</v>
      </c>
      <c r="E21" s="34">
        <v>6820</v>
      </c>
      <c r="F21" s="34">
        <v>7030</v>
      </c>
      <c r="G21" s="34">
        <v>7502</v>
      </c>
      <c r="H21" s="24">
        <f t="shared" si="0"/>
        <v>7117.3329999999996</v>
      </c>
      <c r="I21" s="11">
        <f t="shared" si="1"/>
        <v>349.28689258759766</v>
      </c>
      <c r="J21" s="11">
        <f t="shared" si="2"/>
        <v>4.9075530481375207</v>
      </c>
    </row>
    <row r="22" spans="1:10" s="2" customFormat="1" ht="33" customHeight="1" x14ac:dyDescent="0.25">
      <c r="A22" s="10">
        <v>18</v>
      </c>
      <c r="B22" s="31" t="s">
        <v>29</v>
      </c>
      <c r="C22" s="32" t="s">
        <v>17</v>
      </c>
      <c r="D22" s="33">
        <v>1</v>
      </c>
      <c r="E22" s="34">
        <v>6820</v>
      </c>
      <c r="F22" s="34">
        <v>7030</v>
      </c>
      <c r="G22" s="34">
        <v>7502</v>
      </c>
      <c r="H22" s="24">
        <f t="shared" si="0"/>
        <v>7117.3329999999996</v>
      </c>
      <c r="I22" s="11">
        <f t="shared" si="1"/>
        <v>349.28689258759766</v>
      </c>
      <c r="J22" s="11">
        <f t="shared" si="2"/>
        <v>4.9075530481375207</v>
      </c>
    </row>
    <row r="23" spans="1:10" s="2" customFormat="1" ht="35.25" customHeight="1" x14ac:dyDescent="0.25">
      <c r="A23" s="12">
        <v>19</v>
      </c>
      <c r="B23" s="31" t="s">
        <v>30</v>
      </c>
      <c r="C23" s="32" t="s">
        <v>17</v>
      </c>
      <c r="D23" s="33">
        <v>1</v>
      </c>
      <c r="E23" s="34">
        <v>6820</v>
      </c>
      <c r="F23" s="34">
        <v>7030</v>
      </c>
      <c r="G23" s="34">
        <v>7502</v>
      </c>
      <c r="H23" s="24">
        <f t="shared" si="0"/>
        <v>7117.3329999999996</v>
      </c>
      <c r="I23" s="11">
        <f t="shared" si="1"/>
        <v>349.28689258759766</v>
      </c>
      <c r="J23" s="11">
        <f t="shared" si="2"/>
        <v>4.9075530481375207</v>
      </c>
    </row>
    <row r="24" spans="1:10" s="2" customFormat="1" ht="35.25" customHeight="1" x14ac:dyDescent="0.25">
      <c r="A24" s="10">
        <v>20</v>
      </c>
      <c r="B24" s="31" t="s">
        <v>31</v>
      </c>
      <c r="C24" s="32" t="s">
        <v>17</v>
      </c>
      <c r="D24" s="33">
        <v>1</v>
      </c>
      <c r="E24" s="34">
        <v>6770</v>
      </c>
      <c r="F24" s="34">
        <v>6980</v>
      </c>
      <c r="G24" s="34">
        <v>7447</v>
      </c>
      <c r="H24" s="24">
        <f t="shared" si="0"/>
        <v>7065.6670000000004</v>
      </c>
      <c r="I24" s="11">
        <f t="shared" si="1"/>
        <v>346.53475054242398</v>
      </c>
      <c r="J24" s="13">
        <f t="shared" si="2"/>
        <v>4.904487439648995</v>
      </c>
    </row>
    <row r="25" spans="1:10" s="2" customFormat="1" ht="37.5" customHeight="1" x14ac:dyDescent="0.25">
      <c r="A25" s="10">
        <v>21</v>
      </c>
      <c r="B25" s="31" t="s">
        <v>32</v>
      </c>
      <c r="C25" s="32" t="s">
        <v>17</v>
      </c>
      <c r="D25" s="33">
        <v>1</v>
      </c>
      <c r="E25" s="34">
        <v>6770</v>
      </c>
      <c r="F25" s="34">
        <v>6980</v>
      </c>
      <c r="G25" s="34">
        <v>7447</v>
      </c>
      <c r="H25" s="24">
        <f t="shared" si="0"/>
        <v>7065.6670000000004</v>
      </c>
      <c r="I25" s="11">
        <f t="shared" si="1"/>
        <v>346.53475054242398</v>
      </c>
      <c r="J25" s="11">
        <f t="shared" si="2"/>
        <v>4.904487439648995</v>
      </c>
    </row>
    <row r="26" spans="1:10" s="2" customFormat="1" ht="36.75" customHeight="1" x14ac:dyDescent="0.25">
      <c r="A26" s="10">
        <v>22</v>
      </c>
      <c r="B26" s="31" t="s">
        <v>31</v>
      </c>
      <c r="C26" s="32" t="s">
        <v>17</v>
      </c>
      <c r="D26" s="33">
        <v>1</v>
      </c>
      <c r="E26" s="34">
        <v>6770</v>
      </c>
      <c r="F26" s="34">
        <v>6980</v>
      </c>
      <c r="G26" s="34">
        <v>7447</v>
      </c>
      <c r="H26" s="24">
        <f t="shared" si="0"/>
        <v>7065.6670000000004</v>
      </c>
      <c r="I26" s="11">
        <f t="shared" si="1"/>
        <v>346.53475054242398</v>
      </c>
      <c r="J26" s="11">
        <f t="shared" si="2"/>
        <v>4.904487439648995</v>
      </c>
    </row>
    <row r="27" spans="1:10" s="2" customFormat="1" ht="34.5" customHeight="1" x14ac:dyDescent="0.25">
      <c r="A27" s="10">
        <v>23</v>
      </c>
      <c r="B27" s="31" t="s">
        <v>31</v>
      </c>
      <c r="C27" s="32" t="s">
        <v>17</v>
      </c>
      <c r="D27" s="33">
        <v>1</v>
      </c>
      <c r="E27" s="34">
        <v>8970</v>
      </c>
      <c r="F27" s="34">
        <v>9240</v>
      </c>
      <c r="G27" s="34">
        <v>9867</v>
      </c>
      <c r="H27" s="24">
        <f t="shared" si="0"/>
        <v>9359</v>
      </c>
      <c r="I27" s="11">
        <f t="shared" si="1"/>
        <v>460.18800505880205</v>
      </c>
      <c r="J27" s="11">
        <f t="shared" si="2"/>
        <v>4.9170638429191369</v>
      </c>
    </row>
    <row r="28" spans="1:10" s="4" customFormat="1" ht="50.1" customHeight="1" x14ac:dyDescent="0.25">
      <c r="A28" s="19">
        <v>24</v>
      </c>
      <c r="B28" s="31" t="s">
        <v>33</v>
      </c>
      <c r="C28" s="32" t="s">
        <v>17</v>
      </c>
      <c r="D28" s="33">
        <v>1</v>
      </c>
      <c r="E28" s="34">
        <v>8970</v>
      </c>
      <c r="F28" s="34">
        <v>9240</v>
      </c>
      <c r="G28" s="34">
        <v>9867</v>
      </c>
      <c r="H28" s="25">
        <f t="shared" si="0"/>
        <v>9359</v>
      </c>
      <c r="I28" s="11">
        <f t="shared" ref="I28" si="5">SQRT(((SUM((POWER(E28-H28,2)),(POWER(F28-H28,2)),(POWER(G28-H28,2))))/(COLUMNS(E28:G28)-1)))</f>
        <v>460.18800505880205</v>
      </c>
      <c r="J28" s="11">
        <f t="shared" ref="J28" si="6">I28/H28*100</f>
        <v>4.9170638429191369</v>
      </c>
    </row>
    <row r="29" spans="1:10" s="4" customFormat="1" ht="50.1" customHeight="1" x14ac:dyDescent="0.25">
      <c r="A29" s="19">
        <v>25</v>
      </c>
      <c r="B29" s="31" t="s">
        <v>34</v>
      </c>
      <c r="C29" s="32" t="s">
        <v>17</v>
      </c>
      <c r="D29" s="33">
        <v>1</v>
      </c>
      <c r="E29" s="34">
        <v>8970</v>
      </c>
      <c r="F29" s="34">
        <v>9240</v>
      </c>
      <c r="G29" s="34">
        <v>9867</v>
      </c>
      <c r="H29" s="25">
        <f t="shared" si="0"/>
        <v>9359</v>
      </c>
      <c r="I29" s="11">
        <f t="shared" ref="I29:I32" si="7">SQRT(((SUM((POWER(E29-H29,2)),(POWER(F29-H29,2)),(POWER(G29-H29,2))))/(COLUMNS(E29:G29)-1)))</f>
        <v>460.18800505880205</v>
      </c>
      <c r="J29" s="11">
        <f t="shared" ref="J29:J32" si="8">I29/H29*100</f>
        <v>4.9170638429191369</v>
      </c>
    </row>
    <row r="30" spans="1:10" s="4" customFormat="1" ht="50.1" customHeight="1" x14ac:dyDescent="0.25">
      <c r="A30" s="19">
        <v>26</v>
      </c>
      <c r="B30" s="31" t="s">
        <v>26</v>
      </c>
      <c r="C30" s="32" t="s">
        <v>17</v>
      </c>
      <c r="D30" s="33">
        <v>1</v>
      </c>
      <c r="E30" s="34">
        <v>6820</v>
      </c>
      <c r="F30" s="34">
        <v>7030</v>
      </c>
      <c r="G30" s="34">
        <v>7502</v>
      </c>
      <c r="H30" s="25">
        <f t="shared" si="0"/>
        <v>7117.3329999999996</v>
      </c>
      <c r="I30" s="11">
        <f t="shared" si="7"/>
        <v>349.28689258759766</v>
      </c>
      <c r="J30" s="11">
        <f t="shared" si="8"/>
        <v>4.9075530481375207</v>
      </c>
    </row>
    <row r="31" spans="1:10" s="4" customFormat="1" ht="50.1" customHeight="1" x14ac:dyDescent="0.25">
      <c r="A31" s="19">
        <v>27</v>
      </c>
      <c r="B31" s="31" t="s">
        <v>29</v>
      </c>
      <c r="C31" s="32" t="s">
        <v>17</v>
      </c>
      <c r="D31" s="33">
        <v>1</v>
      </c>
      <c r="E31" s="34">
        <v>6820</v>
      </c>
      <c r="F31" s="34">
        <v>7030</v>
      </c>
      <c r="G31" s="34">
        <v>7502</v>
      </c>
      <c r="H31" s="25">
        <f t="shared" si="0"/>
        <v>7117.3329999999996</v>
      </c>
      <c r="I31" s="11">
        <f t="shared" si="7"/>
        <v>349.28689258759766</v>
      </c>
      <c r="J31" s="11">
        <f t="shared" si="8"/>
        <v>4.9075530481375207</v>
      </c>
    </row>
    <row r="32" spans="1:10" s="4" customFormat="1" ht="50.1" customHeight="1" x14ac:dyDescent="0.25">
      <c r="A32" s="19">
        <v>28</v>
      </c>
      <c r="B32" s="31" t="s">
        <v>26</v>
      </c>
      <c r="C32" s="32" t="s">
        <v>17</v>
      </c>
      <c r="D32" s="33">
        <v>1</v>
      </c>
      <c r="E32" s="34">
        <v>6820</v>
      </c>
      <c r="F32" s="34">
        <v>7030</v>
      </c>
      <c r="G32" s="34">
        <v>7502</v>
      </c>
      <c r="H32" s="25">
        <f t="shared" si="0"/>
        <v>7117.3329999999996</v>
      </c>
      <c r="I32" s="11">
        <f t="shared" si="7"/>
        <v>349.28689258759766</v>
      </c>
      <c r="J32" s="11">
        <f t="shared" si="8"/>
        <v>4.9075530481375207</v>
      </c>
    </row>
    <row r="33" spans="1:11" s="4" customFormat="1" ht="50.1" customHeight="1" x14ac:dyDescent="0.25">
      <c r="A33" s="19"/>
      <c r="B33" s="16" t="s">
        <v>12</v>
      </c>
      <c r="C33" s="21"/>
      <c r="D33" s="22"/>
      <c r="E33" s="26">
        <f>SUM(E5:E32)</f>
        <v>176580</v>
      </c>
      <c r="F33" s="35">
        <f>SUM(F5:F32)</f>
        <v>182000</v>
      </c>
      <c r="G33" s="34">
        <f>SUM(G5:G32)</f>
        <v>194283</v>
      </c>
      <c r="H33" s="23"/>
      <c r="I33" s="23"/>
      <c r="J33" s="23"/>
    </row>
    <row r="34" spans="1:11" s="4" customFormat="1" ht="50.1" customHeight="1" x14ac:dyDescent="0.25">
      <c r="A34" s="53" t="s">
        <v>35</v>
      </c>
      <c r="B34" s="53"/>
      <c r="C34" s="53"/>
      <c r="D34" s="53"/>
      <c r="E34" s="53"/>
      <c r="F34" s="37">
        <v>176580</v>
      </c>
      <c r="G34" s="38" t="s">
        <v>36</v>
      </c>
      <c r="H34" s="39"/>
      <c r="I34" s="39"/>
      <c r="J34" s="38"/>
      <c r="K34" s="38"/>
    </row>
    <row r="35" spans="1:11" s="4" customFormat="1" ht="35.25" customHeight="1" x14ac:dyDescent="0.25">
      <c r="A35" s="27"/>
      <c r="B35" s="30"/>
      <c r="C35" s="30"/>
      <c r="D35" s="30"/>
      <c r="E35" s="30"/>
      <c r="F35" s="30"/>
      <c r="G35" s="28"/>
      <c r="H35" s="27"/>
      <c r="I35" s="27"/>
      <c r="J35" s="27"/>
    </row>
    <row r="36" spans="1:11" s="4" customFormat="1" ht="26.25" customHeight="1" x14ac:dyDescent="0.25">
      <c r="A36" s="3"/>
      <c r="B36" s="3" t="s">
        <v>7</v>
      </c>
      <c r="C36" s="29" t="s">
        <v>37</v>
      </c>
      <c r="D36" s="29"/>
      <c r="E36" s="29"/>
      <c r="F36" s="29"/>
      <c r="G36" s="29"/>
      <c r="H36" s="29"/>
      <c r="I36" s="29"/>
      <c r="J36" s="29"/>
    </row>
    <row r="37" spans="1:11" s="4" customFormat="1" ht="22.5" customHeight="1" x14ac:dyDescent="0.25">
      <c r="A37" s="3"/>
      <c r="B37" s="3" t="s">
        <v>8</v>
      </c>
      <c r="C37" s="29" t="s">
        <v>38</v>
      </c>
      <c r="D37" s="29"/>
      <c r="E37" s="29"/>
      <c r="F37" s="29"/>
      <c r="G37" s="29"/>
      <c r="H37" s="29"/>
      <c r="I37" s="29"/>
      <c r="J37" s="29"/>
    </row>
    <row r="38" spans="1:11" s="4" customFormat="1" ht="20.25" customHeight="1" x14ac:dyDescent="0.25">
      <c r="A38" s="3"/>
      <c r="B38" s="3" t="s">
        <v>9</v>
      </c>
      <c r="C38" s="29" t="s">
        <v>39</v>
      </c>
      <c r="D38" s="29"/>
      <c r="E38" s="29"/>
      <c r="F38" s="29"/>
      <c r="G38" s="29"/>
      <c r="H38" s="29"/>
      <c r="I38" s="29"/>
      <c r="J38" s="29"/>
    </row>
    <row r="39" spans="1:11" s="4" customFormat="1" ht="50.1" customHeight="1" x14ac:dyDescent="0.25">
      <c r="A39" s="54" t="s">
        <v>40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s="4" customFormat="1" ht="72.75" customHeight="1" x14ac:dyDescent="0.25">
      <c r="A40" s="40"/>
      <c r="B40" s="41"/>
      <c r="C40" s="41"/>
      <c r="D40" s="41"/>
      <c r="E40" s="41"/>
      <c r="F40" s="41"/>
      <c r="G40" s="41"/>
      <c r="H40" s="41"/>
      <c r="I40" s="41"/>
      <c r="J40" s="41"/>
      <c r="K40" s="41"/>
    </row>
    <row r="41" spans="1:11" s="4" customFormat="1" ht="50.1" customHeight="1" x14ac:dyDescent="0.25">
      <c r="A41" s="42"/>
      <c r="B41" s="55" t="s">
        <v>41</v>
      </c>
      <c r="C41" s="55"/>
      <c r="D41" s="55"/>
      <c r="E41" s="55"/>
      <c r="F41" s="42" t="s">
        <v>42</v>
      </c>
      <c r="G41" s="42" t="s">
        <v>43</v>
      </c>
      <c r="H41" s="42"/>
      <c r="I41" s="42"/>
      <c r="J41" s="42"/>
      <c r="K41" s="42"/>
    </row>
    <row r="42" spans="1:11" s="4" customFormat="1" ht="50.1" customHeight="1" x14ac:dyDescent="0.3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1" s="4" customFormat="1" ht="50.1" customHeight="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</row>
    <row r="44" spans="1:11" s="4" customFormat="1" ht="50.1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1" s="4" customFormat="1" ht="50.1" customHeight="1" x14ac:dyDescent="0.25">
      <c r="A45" s="6"/>
      <c r="B45" s="6"/>
      <c r="C45" s="5"/>
      <c r="D45" s="5"/>
      <c r="E45" s="5"/>
      <c r="F45" s="5"/>
      <c r="G45" s="5"/>
      <c r="H45" s="5"/>
      <c r="I45" s="5"/>
      <c r="J45" s="5"/>
    </row>
    <row r="46" spans="1:11" s="4" customFormat="1" ht="50.1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1" s="4" customFormat="1" ht="50.1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1" s="4" customFormat="1" ht="50.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s="4" customFormat="1" ht="50.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s="4" customFormat="1" ht="50.1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s="4" customFormat="1" ht="50.1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s="4" customFormat="1" ht="50.1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s="4" customFormat="1" ht="50.1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4" customFormat="1" ht="50.1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4" customFormat="1" ht="50.1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s="4" customFormat="1" ht="50.1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s="4" customFormat="1" ht="50.1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s="4" customFormat="1" ht="50.1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s="4" customFormat="1" ht="50.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s="4" customFormat="1" ht="50.1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s="4" customFormat="1" ht="50.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s="4" customFormat="1" ht="50.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s="4" customFormat="1" ht="50.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s="4" customFormat="1" ht="50.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s="4" customFormat="1" ht="50.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s="4" customFormat="1" ht="50.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s="4" customFormat="1" ht="50.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s="4" customFormat="1" ht="50.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s="4" customFormat="1" ht="50.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s="4" customFormat="1" ht="50.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s="4" customFormat="1" ht="50.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s="4" customFormat="1" ht="50.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s="4" customFormat="1" ht="50.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s="4" customFormat="1" ht="50.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s="4" customFormat="1" ht="50.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s="4" customFormat="1" ht="50.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s="4" customFormat="1" ht="50.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s="4" customFormat="1" ht="50.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s="4" customFormat="1" ht="50.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s="4" customFormat="1" ht="50.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s="4" customFormat="1" ht="50.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s="4" customFormat="1" ht="50.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s="4" customFormat="1" ht="50.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s="4" customFormat="1" ht="50.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s="4" customFormat="1" ht="50.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s="4" customFormat="1" ht="50.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s="4" customFormat="1" ht="50.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s="4" customFormat="1" ht="50.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s="4" customFormat="1" ht="50.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s="4" customFormat="1" ht="50.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s="4" customFormat="1" ht="50.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s="4" customFormat="1" ht="50.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s="4" customFormat="1" ht="50.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s="4" customFormat="1" ht="50.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s="4" customFormat="1" ht="50.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s="4" customFormat="1" ht="50.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s="4" customFormat="1" ht="50.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s="4" customFormat="1" ht="50.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s="4" customFormat="1" ht="50.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s="4" customFormat="1" ht="50.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s="4" customFormat="1" ht="50.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s="4" customFormat="1" ht="50.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s="4" customFormat="1" ht="50.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s="4" customFormat="1" ht="50.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s="4" customFormat="1" ht="50.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s="4" customFormat="1" ht="50.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s="4" customFormat="1" ht="50.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s="4" customFormat="1" ht="50.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s="4" customFormat="1" ht="50.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s="4" customFormat="1" ht="50.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s="4" customFormat="1" ht="50.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s="4" customFormat="1" ht="50.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s="4" customFormat="1" ht="50.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s="4" customFormat="1" ht="50.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s="4" customFormat="1" ht="50.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s="4" customFormat="1" ht="50.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s="4" customFormat="1" ht="50.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s="4" customFormat="1" ht="50.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s="4" customFormat="1" ht="50.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s="4" customFormat="1" ht="50.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s="4" customFormat="1" ht="50.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s="4" customFormat="1" ht="50.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s="4" customFormat="1" ht="50.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s="4" customFormat="1" ht="50.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s="4" customFormat="1" ht="50.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s="4" customFormat="1" ht="50.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s="4" customFormat="1" ht="50.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s="4" customFormat="1" ht="50.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s="4" customFormat="1" ht="50.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s="4" customFormat="1" ht="50.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s="4" customFormat="1" ht="50.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s="4" customFormat="1" ht="50.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s="4" customFormat="1" ht="50.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s="4" customFormat="1" ht="50.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s="4" customFormat="1" ht="50.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s="4" customFormat="1" ht="50.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s="4" customFormat="1" ht="50.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s="4" customFormat="1" ht="50.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s="4" customFormat="1" ht="50.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s="4" customFormat="1" ht="50.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s="4" customFormat="1" ht="50.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s="4" customFormat="1" ht="50.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s="4" customFormat="1" ht="50.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s="4" customFormat="1" ht="50.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s="4" customFormat="1" ht="50.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s="4" customFormat="1" ht="50.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s="4" customFormat="1" ht="50.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s="4" customFormat="1" ht="50.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s="4" customFormat="1" ht="50.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s="4" customFormat="1" ht="50.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s="4" customFormat="1" ht="50.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s="4" customFormat="1" ht="50.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s="4" customFormat="1" ht="50.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s="4" customFormat="1" ht="50.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s="4" customFormat="1" ht="50.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s="4" customFormat="1" ht="50.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4" customFormat="1" ht="50.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s="4" customFormat="1" ht="50.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s="4" customFormat="1" ht="50.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s="4" customFormat="1" ht="50.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s="4" customFormat="1" ht="50.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s="4" customFormat="1" ht="50.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s="4" customFormat="1" ht="50.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s="4" customFormat="1" ht="50.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s="4" customFormat="1" ht="50.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s="4" customFormat="1" ht="50.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s="4" customFormat="1" ht="50.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s="4" customFormat="1" ht="50.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 s="4" customFormat="1" ht="50.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 s="4" customFormat="1" ht="50.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 s="4" customFormat="1" ht="50.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 s="4" customFormat="1" ht="50.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 s="4" customFormat="1" ht="50.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 s="4" customFormat="1" ht="50.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 s="4" customFormat="1" ht="50.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s="4" customFormat="1" ht="50.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 s="4" customFormat="1" ht="50.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s="4" customFormat="1" ht="50.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 s="4" customFormat="1" ht="50.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 s="4" customFormat="1" ht="50.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 s="4" customFormat="1" ht="50.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 s="4" customFormat="1" ht="50.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 s="4" customFormat="1" ht="50.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 s="15" customFormat="1" ht="50.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 s="4" customFormat="1" ht="50.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 s="4" customFormat="1" ht="50.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 s="4" customFormat="1" ht="50.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 s="4" customFormat="1" ht="50.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 s="4" customFormat="1" ht="50.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 s="4" customFormat="1" ht="50.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 s="4" customFormat="1" ht="50.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 s="4" customFormat="1" ht="50.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 s="4" customFormat="1" ht="50.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 s="4" customFormat="1" ht="50.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 s="4" customFormat="1" ht="50.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s="4" customFormat="1" ht="50.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 s="4" customFormat="1" ht="50.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 s="4" customFormat="1" ht="50.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 s="4" customFormat="1" ht="50.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 s="4" customFormat="1" ht="50.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 s="4" customFormat="1" ht="50.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 s="4" customFormat="1" ht="50.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</row>
    <row r="203" spans="1:10" s="4" customFormat="1" ht="50.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</row>
    <row r="204" spans="1:10" s="4" customFormat="1" ht="50.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</row>
    <row r="205" spans="1:10" s="4" customFormat="1" ht="50.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</row>
    <row r="206" spans="1:10" s="4" customFormat="1" ht="50.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</row>
    <row r="207" spans="1:10" s="4" customFormat="1" ht="50.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</row>
    <row r="208" spans="1:10" s="4" customFormat="1" ht="50.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s="4" customFormat="1" ht="50.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s="4" customFormat="1" ht="50.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s="4" customFormat="1" ht="50.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s="4" customFormat="1" ht="50.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s="4" customFormat="1" ht="50.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s="4" customFormat="1" ht="50.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s="4" customFormat="1" ht="50.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s="4" customFormat="1" ht="50.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s="4" customFormat="1" ht="50.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s="4" customFormat="1" ht="50.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s="4" customFormat="1" ht="50.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s="4" customFormat="1" ht="50.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s="4" customFormat="1" ht="50.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s="4" customFormat="1" ht="50.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s="4" customFormat="1" ht="50.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s="4" customFormat="1" ht="50.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s="4" customFormat="1" ht="50.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s="4" customFormat="1" ht="50.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s="4" customFormat="1" ht="50.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s="4" customFormat="1" ht="50.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s="4" customFormat="1" ht="50.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s="4" customFormat="1" ht="50.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s="4" customFormat="1" ht="50.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s="4" customFormat="1" ht="50.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s="4" customFormat="1" ht="50.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s="4" customFormat="1" ht="50.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s="4" customFormat="1" ht="50.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s="4" customFormat="1" ht="50.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s="4" customFormat="1" ht="50.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s="4" customFormat="1" ht="50.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s="4" customFormat="1" ht="50.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s="4" customFormat="1" ht="50.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s="4" customFormat="1" ht="50.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s="4" customFormat="1" ht="50.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s="4" customFormat="1" ht="50.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s="4" customFormat="1" ht="50.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s="4" customFormat="1" ht="50.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s="4" customFormat="1" ht="50.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s="4" customFormat="1" ht="50.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s="4" customFormat="1" ht="50.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s="4" customFormat="1" ht="50.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s="4" customFormat="1" ht="50.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s="4" customFormat="1" ht="50.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s="4" customFormat="1" ht="50.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s="4" customFormat="1" ht="50.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s="4" customFormat="1" ht="50.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s="4" customFormat="1" ht="50.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s="4" customFormat="1" ht="50.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s="4" customFormat="1" ht="50.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s="4" customFormat="1" ht="50.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s="4" customFormat="1" ht="50.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s="4" customFormat="1" ht="50.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s="4" customFormat="1" ht="50.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s="4" customFormat="1" ht="50.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s="4" customFormat="1" ht="50.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s="4" customFormat="1" ht="50.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s="4" customFormat="1" ht="50.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s="4" customFormat="1" ht="50.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s="4" customFormat="1" ht="50.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s="4" customFormat="1" ht="50.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s="4" customFormat="1" ht="50.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s="4" customFormat="1" ht="50.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s="4" customFormat="1" ht="50.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s="4" customFormat="1" ht="50.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s="4" customFormat="1" ht="50.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s="4" customFormat="1" ht="50.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s="4" customFormat="1" ht="50.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s="4" customFormat="1" ht="50.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s="4" customFormat="1" ht="50.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s="4" customFormat="1" ht="50.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s="4" customFormat="1" ht="50.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s="4" customFormat="1" ht="50.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s="4" customFormat="1" ht="50.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s="4" customFormat="1" ht="50.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s="4" customFormat="1" ht="50.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s="4" customFormat="1" ht="50.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s="4" customFormat="1" ht="50.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s="4" customFormat="1" ht="50.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s="4" customFormat="1" ht="50.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s="4" customFormat="1" ht="50.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</row>
    <row r="289" spans="1:10" s="4" customFormat="1" ht="50.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</row>
    <row r="290" spans="1:10" s="4" customFormat="1" ht="50.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</row>
    <row r="291" spans="1:10" s="4" customFormat="1" ht="50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</row>
    <row r="292" spans="1:10" s="4" customFormat="1" ht="50.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</row>
    <row r="293" spans="1:10" s="4" customFormat="1" ht="50.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</row>
    <row r="294" spans="1:10" s="4" customFormat="1" ht="50.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</row>
    <row r="295" spans="1:10" s="4" customFormat="1" ht="50.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</row>
    <row r="296" spans="1:10" s="4" customFormat="1" ht="50.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</row>
    <row r="297" spans="1:10" s="4" customFormat="1" ht="50.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</row>
    <row r="298" spans="1:10" s="4" customFormat="1" ht="50.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</row>
    <row r="299" spans="1:10" s="4" customFormat="1" ht="50.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</row>
    <row r="300" spans="1:10" s="4" customFormat="1" ht="50.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s="4" customFormat="1" ht="50.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s="4" customFormat="1" ht="50.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s="4" customFormat="1" ht="50.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s="4" customFormat="1" ht="50.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s="4" customFormat="1" ht="50.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s="4" customFormat="1" ht="50.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s="4" customFormat="1" ht="50.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s="4" customFormat="1" ht="50.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s="4" customFormat="1" ht="50.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s="4" customFormat="1" ht="50.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s="4" customFormat="1" ht="50.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s="4" customFormat="1" ht="50.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s="4" customFormat="1" ht="50.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s="4" customFormat="1" ht="50.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s="4" customFormat="1" ht="50.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s="4" customFormat="1" ht="50.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s="4" customFormat="1" ht="50.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s="4" customFormat="1" ht="50.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s="4" customFormat="1" ht="50.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s="4" customFormat="1" ht="50.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1" s="4" customFormat="1" ht="50.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1" s="4" customFormat="1" ht="50.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1" s="4" customFormat="1" ht="50.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1" s="4" customFormat="1" ht="50.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1" s="4" customFormat="1" ht="50.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1" s="4" customFormat="1" ht="50.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1" s="4" customFormat="1" ht="50.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1" s="4" customFormat="1" ht="50.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1" s="4" customFormat="1" ht="50.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1" s="8" customFormat="1" ht="26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1" s="8" customFormat="1" ht="26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1" s="2" customFormat="1" ht="25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1" s="2" customFormat="1" ht="21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1" s="2" customFormat="1" ht="26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</row>
    <row r="335" spans="1:11" s="2" customFormat="1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</row>
    <row r="336" spans="1:11" s="7" customFormat="1" ht="30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9"/>
    </row>
    <row r="337" spans="1:10" s="2" customFormat="1" ht="35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</row>
    <row r="338" spans="1:10" s="2" customFormat="1" ht="35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</row>
    <row r="339" spans="1:10" ht="39" customHeight="1" x14ac:dyDescent="0.2"/>
    <row r="340" spans="1:10" s="4" customFormat="1" ht="10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</row>
    <row r="341" spans="1:10" s="4" customFormat="1" ht="17.25" hidden="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</row>
  </sheetData>
  <sheetProtection selectLockedCells="1" selectUnlockedCells="1"/>
  <mergeCells count="12">
    <mergeCell ref="A42:J42"/>
    <mergeCell ref="A43:J43"/>
    <mergeCell ref="A34:E34"/>
    <mergeCell ref="A39:K39"/>
    <mergeCell ref="B41:E41"/>
    <mergeCell ref="A2:J2"/>
    <mergeCell ref="A3:A4"/>
    <mergeCell ref="B3:B4"/>
    <mergeCell ref="C3:C4"/>
    <mergeCell ref="D3:D4"/>
    <mergeCell ref="E3:G3"/>
    <mergeCell ref="H3:J3"/>
  </mergeCells>
  <pageMargins left="0.25" right="0.25" top="0.75" bottom="0.75" header="0.3" footer="0.3"/>
  <pageSetup paperSize="9" scale="57" firstPageNumber="0" fitToHeight="0" orientation="landscape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Ратанов Дмитрий Александрович</dc:creator>
  <cp:lastModifiedBy>Леванова Мария Валерьевна</cp:lastModifiedBy>
  <cp:lastPrinted>2023-07-20T07:03:17Z</cp:lastPrinted>
  <dcterms:created xsi:type="dcterms:W3CDTF">2016-12-29T08:13:04Z</dcterms:created>
  <dcterms:modified xsi:type="dcterms:W3CDTF">2026-06-24T06:33:27Z</dcterms:modified>
</cp:coreProperties>
</file>