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k\закупки\2026 г\ЕАТ\АВР Трофимов\АВР Трофимов\"/>
    </mc:Choice>
  </mc:AlternateContent>
  <bookViews>
    <workbookView xWindow="0" yWindow="0" windowWidth="28800" windowHeight="12570"/>
  </bookViews>
  <sheets>
    <sheet name="Лист" sheetId="4" r:id="rId1"/>
  </sheets>
  <definedNames>
    <definedName name="_xlnm.Print_Area" localSheetId="0">Лист!$A$1:$P$10</definedName>
  </definedNames>
  <calcPr calcId="162913"/>
</workbook>
</file>

<file path=xl/calcChain.xml><?xml version="1.0" encoding="utf-8"?>
<calcChain xmlns="http://schemas.openxmlformats.org/spreadsheetml/2006/main">
  <c r="P5" i="4" l="1"/>
  <c r="L5" i="4" l="1"/>
  <c r="M5" i="4" s="1"/>
  <c r="J5" i="4"/>
  <c r="I5" i="4"/>
  <c r="N5" i="4" l="1"/>
  <c r="K5" i="4"/>
</calcChain>
</file>

<file path=xl/sharedStrings.xml><?xml version="1.0" encoding="utf-8"?>
<sst xmlns="http://schemas.openxmlformats.org/spreadsheetml/2006/main" count="29" uniqueCount="28">
  <si>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</si>
  <si>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</si>
  <si>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</si>
  <si>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</si>
  <si>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</si>
  <si>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</si>
  <si>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</si>
  <si>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</si>
  <si>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</si>
  <si>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</si>
  <si>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</si>
  <si>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</si>
  <si>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t xml:space="preserve">В результате проведенного расчета Н(М)ЦК, ЦКЕП контракта составила, руб.: 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</si>
  <si>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</si>
  <si>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№ п/п</t>
  </si>
  <si>
    <t>Наименование объекта закупки</t>
  </si>
  <si>
    <t>ОКПД 2</t>
  </si>
  <si>
    <t>Расчет НМЦД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</si>
  <si>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Наименьшая Цена за единицу изм. с округлением (вниз) до сотых долей после запятой (руб.), принятая для расчета НМЦК</t>
  </si>
  <si>
    <t>НМЦК с учетом округления наименьшей цены за единицу (руб.)**</t>
  </si>
  <si>
    <t xml:space="preserve">наименьшая цена составила </t>
  </si>
  <si>
    <t>Проведение проверки, настройки и обслуживания Автоматического Ввода Резерва (АВР)</t>
  </si>
  <si>
    <t>33.14.11.000</t>
  </si>
  <si>
    <t>усл.ед</t>
  </si>
  <si>
    <t>1</t>
  </si>
  <si>
    <t xml:space="preserve">Коммерческое предложение №339 от 15.07.2026
</t>
  </si>
  <si>
    <t xml:space="preserve">Коммерческое предложение  коммерческое предложение №2 ООО"Техносервис"
</t>
  </si>
  <si>
    <t>Коммерческое предложение   №3 исх №34 от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</si>
</sst>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6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0" xfId="0" applyNumberFormat="1" applyFont="1" applyFill="1"/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top"/>
    </xf>
    <xf numFmtId="2" fontId="4" fillId="0" borderId="0" xfId="0" applyNumberFormat="1" applyFont="1" applyFill="1"/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4" fontId="6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/>
    <xf numFmtId="0" fontId="0" fillId="0" borderId="1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/>
    <xf numFmtId="0" fontId="0" fillId="0" borderId="0" xfId="0" applyAlignment="1"/>
    <xf numFmtId="0" fontId="6" fillId="3" borderId="3" xfId="0" applyFont="1" applyFill="1" applyBorder="1" applyAlignment="1">
      <alignment horizontal="center" vertical="top" wrapText="1"/>
    </xf>
    <xf numFmtId="0" fontId="0" fillId="3" borderId="6" xfId="0" applyFill="1" applyBorder="1" applyAlignment="1"/>
    <xf numFmtId="0" fontId="0" fillId="3" borderId="2" xfId="0" applyFill="1" applyBorder="1" applyAlignme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5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0" y="28479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504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5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0" y="28479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50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30956</xdr:colOff>
      <xdr:row>3</xdr:row>
      <xdr:rowOff>1309688</xdr:rowOff>
    </xdr:from>
    <xdr:to>
      <xdr:col>11</xdr:col>
      <xdr:colOff>11906</xdr:colOff>
      <xdr:row>3</xdr:row>
      <xdr:rowOff>1662113</xdr:rowOff>
    </xdr:to>
    <xdr:pic>
      <xdr:nvPicPr>
        <xdr:cNvPr id="5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80144" y="303609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5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05725" y="28194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54769</xdr:colOff>
      <xdr:row>3</xdr:row>
      <xdr:rowOff>1743075</xdr:rowOff>
    </xdr:from>
    <xdr:to>
      <xdr:col>11</xdr:col>
      <xdr:colOff>1540669</xdr:colOff>
      <xdr:row>3</xdr:row>
      <xdr:rowOff>2105025</xdr:rowOff>
    </xdr:to>
    <xdr:pic>
      <xdr:nvPicPr>
        <xdr:cNvPr id="50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91675" y="3933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340519</xdr:colOff>
      <xdr:row>3</xdr:row>
      <xdr:rowOff>1535906</xdr:rowOff>
    </xdr:from>
    <xdr:to>
      <xdr:col>11</xdr:col>
      <xdr:colOff>492919</xdr:colOff>
      <xdr:row>3</xdr:row>
      <xdr:rowOff>1764506</xdr:rowOff>
    </xdr:to>
    <xdr:pic>
      <xdr:nvPicPr>
        <xdr:cNvPr id="50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364331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tabSelected="1" zoomScale="60" zoomScaleNormal="60" zoomScaleSheetLayoutView="80" workbookViewId="0">
      <selection activeCell="H4" sqref="H4"/>
    </sheetView>
  </sheetViews>
  <sheetFormatPr defaultColWidth="9.140625" defaultRowHeight="15.75" x14ac:dyDescent="0.25"/>
  <cols>
    <col min="1" max="1" width="7.5703125" style="3" customWidth="1"/>
    <col min="2" max="2" width="44.5703125" style="10" customWidth="1"/>
    <col min="3" max="3" width="25.28515625" style="10" customWidth="1"/>
    <col min="4" max="4" width="12.5703125" style="3" customWidth="1"/>
    <col min="5" max="5" width="6.85546875" style="3" customWidth="1"/>
    <col min="6" max="6" width="18" style="3" customWidth="1"/>
    <col min="7" max="7" width="16.85546875" style="3" customWidth="1"/>
    <col min="8" max="8" width="21" style="3" customWidth="1"/>
    <col min="9" max="9" width="14.7109375" style="3" bestFit="1" customWidth="1"/>
    <col min="10" max="10" width="24.85546875" style="3" customWidth="1"/>
    <col min="11" max="11" width="14.28515625" style="3" customWidth="1"/>
    <col min="12" max="12" width="27.42578125" style="3" customWidth="1"/>
    <col min="13" max="13" width="21.5703125" style="3" customWidth="1"/>
    <col min="14" max="15" width="15.28515625" style="3" customWidth="1"/>
    <col min="16" max="17" width="25.140625" style="3" customWidth="1"/>
    <col min="18" max="18" width="18.42578125" style="3" customWidth="1"/>
    <col min="19" max="19" width="14" style="3" customWidth="1"/>
    <col min="20" max="16384" width="9.140625" style="3"/>
  </cols>
  <sheetData>
    <row r="1" spans="1:30" ht="23.25" customHeight="1" x14ac:dyDescent="0.25">
      <c r="B1" s="46"/>
      <c r="C1" s="46"/>
      <c r="D1" s="47"/>
      <c r="E1" s="47"/>
      <c r="F1" s="47"/>
      <c r="G1" s="47"/>
      <c r="H1" s="47"/>
      <c r="L1" s="39" t="s">
        <v>5</v>
      </c>
      <c r="M1" s="39"/>
      <c r="N1" s="39"/>
      <c r="O1" s="39"/>
      <c r="P1" s="39"/>
      <c r="Q1" s="27"/>
      <c r="R1" s="9"/>
      <c r="S1" s="9"/>
      <c r="T1" s="9"/>
      <c r="U1" s="9"/>
      <c r="V1" s="9"/>
      <c r="W1" s="9"/>
      <c r="X1" s="10"/>
      <c r="Y1" s="10"/>
      <c r="Z1" s="10"/>
      <c r="AA1" s="10"/>
      <c r="AB1" s="10"/>
      <c r="AC1" s="10"/>
      <c r="AD1" s="10"/>
    </row>
    <row r="2" spans="1:30" ht="23.25" customHeight="1" x14ac:dyDescent="0.25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  <c r="N2" s="11"/>
      <c r="O2" s="11"/>
      <c r="P2" s="11"/>
      <c r="Q2" s="2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53.25" customHeight="1" x14ac:dyDescent="0.25">
      <c r="A3" s="44" t="s">
        <v>14</v>
      </c>
      <c r="B3" s="45" t="s">
        <v>15</v>
      </c>
      <c r="C3" s="42" t="s">
        <v>16</v>
      </c>
      <c r="D3" s="42" t="s">
        <v>0</v>
      </c>
      <c r="E3" s="42" t="s">
        <v>1</v>
      </c>
      <c r="F3" s="42" t="s">
        <v>11</v>
      </c>
      <c r="G3" s="42"/>
      <c r="H3" s="42"/>
      <c r="I3" s="43" t="s">
        <v>9</v>
      </c>
      <c r="J3" s="43"/>
      <c r="K3" s="43"/>
      <c r="L3" s="49" t="s">
        <v>5</v>
      </c>
      <c r="M3" s="50"/>
      <c r="N3" s="50"/>
      <c r="O3" s="50"/>
      <c r="P3" s="50"/>
      <c r="Q3" s="51"/>
    </row>
    <row r="4" spans="1:30" ht="181.5" customHeight="1" x14ac:dyDescent="0.25">
      <c r="A4" s="44"/>
      <c r="B4" s="45"/>
      <c r="C4" s="48"/>
      <c r="D4" s="42"/>
      <c r="E4" s="42"/>
      <c r="F4" s="1" t="s">
        <v>25</v>
      </c>
      <c r="G4" s="1" t="s">
        <v>26</v>
      </c>
      <c r="H4" s="2" t="s">
        <v>27</v>
      </c>
      <c r="I4" s="1" t="s">
        <v>3</v>
      </c>
      <c r="J4" s="1" t="s">
        <v>2</v>
      </c>
      <c r="K4" s="1" t="s">
        <v>13</v>
      </c>
      <c r="L4" s="13" t="s">
        <v>17</v>
      </c>
      <c r="M4" s="14" t="s">
        <v>7</v>
      </c>
      <c r="N4" s="14" t="s">
        <v>8</v>
      </c>
      <c r="O4" s="14" t="s">
        <v>18</v>
      </c>
      <c r="P4" s="14" t="s">
        <v>19</v>
      </c>
      <c r="Q4" s="30"/>
    </row>
    <row r="5" spans="1:30" s="8" customFormat="1" ht="61.5" customHeight="1" x14ac:dyDescent="0.25">
      <c r="A5" s="17">
        <v>1</v>
      </c>
      <c r="B5" s="25" t="s">
        <v>21</v>
      </c>
      <c r="C5" s="18" t="s">
        <v>22</v>
      </c>
      <c r="D5" s="19" t="s">
        <v>23</v>
      </c>
      <c r="E5" s="20" t="s">
        <v>24</v>
      </c>
      <c r="F5" s="28">
        <v>40000</v>
      </c>
      <c r="G5" s="16">
        <v>73200</v>
      </c>
      <c r="H5" s="16">
        <v>54000</v>
      </c>
      <c r="I5" s="4">
        <f t="shared" ref="I5" si="0">AVERAGE(F5:H5)</f>
        <v>55733.333333333336</v>
      </c>
      <c r="J5" s="5">
        <f t="shared" ref="J5" si="1">STDEV(F5:H5)</f>
        <v>16667.733299202177</v>
      </c>
      <c r="K5" s="5">
        <f t="shared" ref="K5" si="2">J5/I5*100</f>
        <v>29.906220034453661</v>
      </c>
      <c r="L5" s="6">
        <f t="shared" ref="L5" si="3">((E5/3)*(SUM(F5:H5)))</f>
        <v>55733.333333333328</v>
      </c>
      <c r="M5" s="7">
        <f t="shared" ref="M5" si="4">L5/E5</f>
        <v>55733.333333333328</v>
      </c>
      <c r="N5" s="4">
        <f t="shared" ref="N5" si="5">ROUND(M5,2)</f>
        <v>55733.33</v>
      </c>
      <c r="O5" s="33">
        <v>160</v>
      </c>
      <c r="P5" s="33">
        <f>F5*E5</f>
        <v>40000</v>
      </c>
      <c r="Q5" s="31"/>
      <c r="R5" s="21"/>
      <c r="S5" s="21"/>
      <c r="T5" s="21"/>
    </row>
    <row r="6" spans="1:30" s="8" customFormat="1" ht="61.5" customHeight="1" x14ac:dyDescent="0.25">
      <c r="A6" s="52" t="s">
        <v>12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  <c r="P6" s="35">
        <v>53733.33</v>
      </c>
      <c r="Q6" s="31"/>
      <c r="R6" s="21"/>
      <c r="S6" s="21"/>
      <c r="T6" s="21"/>
    </row>
    <row r="7" spans="1:30" ht="20.25" customHeight="1" x14ac:dyDescent="0.25">
      <c r="A7" s="37" t="s">
        <v>20</v>
      </c>
      <c r="B7" s="37"/>
      <c r="C7" s="37"/>
      <c r="D7" s="37"/>
      <c r="E7" s="37"/>
      <c r="F7" s="37"/>
      <c r="G7" s="37"/>
      <c r="H7" s="37"/>
      <c r="I7" s="23"/>
      <c r="J7" s="23"/>
      <c r="K7" s="23"/>
      <c r="L7" s="24"/>
      <c r="M7" s="12"/>
      <c r="N7" s="12"/>
      <c r="O7" s="12"/>
      <c r="P7" s="34">
        <v>40000</v>
      </c>
      <c r="Q7" s="32"/>
      <c r="R7" s="8"/>
      <c r="S7" s="15"/>
    </row>
    <row r="8" spans="1:30" ht="55.5" customHeight="1" x14ac:dyDescent="0.25">
      <c r="A8" s="38" t="s">
        <v>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P8" s="15"/>
      <c r="Q8" s="15"/>
      <c r="R8" s="15"/>
    </row>
    <row r="9" spans="1:30" ht="21.75" customHeight="1" x14ac:dyDescent="0.25">
      <c r="A9" s="3" t="s">
        <v>10</v>
      </c>
    </row>
    <row r="10" spans="1:30" x14ac:dyDescent="0.25">
      <c r="R10" s="22"/>
    </row>
    <row r="11" spans="1:3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26"/>
    </row>
  </sheetData>
  <mergeCells count="15">
    <mergeCell ref="A11:P11"/>
    <mergeCell ref="A7:H7"/>
    <mergeCell ref="A8:L8"/>
    <mergeCell ref="L1:P1"/>
    <mergeCell ref="A2:L2"/>
    <mergeCell ref="F3:H3"/>
    <mergeCell ref="I3:K3"/>
    <mergeCell ref="A3:A4"/>
    <mergeCell ref="B3:B4"/>
    <mergeCell ref="D3:D4"/>
    <mergeCell ref="E3:E4"/>
    <mergeCell ref="B1:H1"/>
    <mergeCell ref="C3:C4"/>
    <mergeCell ref="L3:Q3"/>
    <mergeCell ref="A6:O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 Неласова</cp:lastModifiedBy>
  <cp:lastPrinted>2022-05-04T01:48:34Z</cp:lastPrinted>
  <dcterms:created xsi:type="dcterms:W3CDTF">2014-01-15T18:15:09Z</dcterms:created>
  <dcterms:modified xsi:type="dcterms:W3CDTF">2026-07-31T02:56:06Z</dcterms:modified>
</cp:coreProperties>
</file>