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№ 392Б_2026 МФУ\"/>
    </mc:Choice>
  </mc:AlternateContent>
  <xr:revisionPtr revIDLastSave="0" documentId="13_ncr:1_{33A90B6C-42D1-4502-9F0F-08922F4F3B6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81029"/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<sst xmlns="http://schemas.openxmlformats.org/spreadsheetml/2006/main" count="27" uniqueCount="25">
  <si>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</si>
  <si>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</si>
  <si>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</si>
  <si>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</si>
  <si>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</si>
  <si>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</si>
  <si>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</si>
  <si>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</si>
  <si>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</si>
  <si>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</si>
  <si>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</si>
  <si>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</si>
  <si>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</si>
  <si>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</si>
  <si>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</si>
  <si>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</si>
  <si>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</si>
  <si>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</si>
  <si>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</si>
  <si>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</si>
  <si>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НМЦК составляет:</t>
  </si>
  <si>
    <t>Лазерное МФУ Kyocera MA4000x</t>
  </si>
  <si>
    <t>26.20.18.110</t>
  </si>
  <si>
    <t>шт.</t>
  </si>
  <si>
    <t>Поставка лазерных многофункциональных устройств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</si>
</sst>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zoomScaleNormal="100" zoomScaleSheetLayoutView="100" workbookViewId="0">
      <selection activeCell="C6" sqref="C6:L6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3" t="s">
        <v>19</v>
      </c>
      <c r="B5" s="33"/>
      <c r="C5" s="34" t="s">
        <v>24</v>
      </c>
      <c r="D5" s="35"/>
      <c r="E5" s="35"/>
      <c r="F5" s="35"/>
      <c r="G5" s="35"/>
      <c r="H5" s="35"/>
      <c r="I5" s="35"/>
      <c r="J5" s="35"/>
      <c r="K5" s="35"/>
      <c r="L5" s="36"/>
    </row>
    <row r="6" spans="1:30" ht="47.25" customHeight="1" x14ac:dyDescent="0.25">
      <c r="A6" s="33" t="s">
        <v>1</v>
      </c>
      <c r="B6" s="33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9"/>
    </row>
    <row r="7" spans="1:30" ht="42.75" customHeight="1" x14ac:dyDescent="0.25">
      <c r="A7" s="27" t="s">
        <v>17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30" ht="145.5" customHeight="1" x14ac:dyDescent="0.25">
      <c r="A8" s="31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30" ht="42" customHeight="1" x14ac:dyDescent="0.25">
      <c r="A9" s="20" t="s">
        <v>3</v>
      </c>
      <c r="B9" s="20" t="s">
        <v>4</v>
      </c>
      <c r="C9" s="21" t="s">
        <v>5</v>
      </c>
      <c r="D9" s="20" t="s">
        <v>6</v>
      </c>
      <c r="E9" s="21" t="s">
        <v>7</v>
      </c>
      <c r="F9" s="5" t="s">
        <v>14</v>
      </c>
      <c r="G9" s="5" t="s">
        <v>15</v>
      </c>
      <c r="H9" s="5" t="s">
        <v>16</v>
      </c>
      <c r="I9" s="21" t="s">
        <v>18</v>
      </c>
      <c r="J9" s="6" t="s">
        <v>8</v>
      </c>
      <c r="K9" s="6" t="s">
        <v>9</v>
      </c>
      <c r="L9" s="15" t="s">
        <v>10</v>
      </c>
    </row>
    <row r="10" spans="1:30" ht="58.5" customHeight="1" x14ac:dyDescent="0.25">
      <c r="A10" s="20"/>
      <c r="B10" s="20"/>
      <c r="C10" s="21"/>
      <c r="D10" s="20"/>
      <c r="E10" s="21"/>
      <c r="F10" s="5" t="s">
        <v>11</v>
      </c>
      <c r="G10" s="5" t="s">
        <v>11</v>
      </c>
      <c r="H10" s="5" t="s">
        <v>11</v>
      </c>
      <c r="I10" s="21"/>
      <c r="J10" s="7"/>
      <c r="K10" s="7"/>
      <c r="L10" s="14"/>
    </row>
    <row r="11" spans="1:30" x14ac:dyDescent="0.25">
      <c r="A11" s="8" t="s">
        <v>13</v>
      </c>
      <c r="B11" s="40" t="s">
        <v>21</v>
      </c>
      <c r="C11" s="41" t="s">
        <v>22</v>
      </c>
      <c r="D11" s="8" t="s">
        <v>23</v>
      </c>
      <c r="E11" s="16">
        <v>8</v>
      </c>
      <c r="F11" s="17">
        <v>65580</v>
      </c>
      <c r="G11" s="17">
        <v>66320</v>
      </c>
      <c r="H11" s="18">
        <v>64500</v>
      </c>
      <c r="I11" s="9">
        <f>ROUND((AVERAGE(F11:H11)),2)</f>
        <v>65466.67</v>
      </c>
      <c r="J11" s="10">
        <f t="shared" ref="J11" si="0">STDEV(F11:H11)</f>
        <v>915.27773562636889</v>
      </c>
      <c r="K11" s="11">
        <f t="shared" ref="K11" si="1">STDEV(F11:H11)/AVERAGE(F11:H11)</f>
        <v>1.3980820808956755E-2</v>
      </c>
      <c r="L11" s="5">
        <f>ROUND((I11*E11),2)</f>
        <v>523733.36</v>
      </c>
      <c r="M11" s="1"/>
      <c r="N11" s="1"/>
    </row>
    <row r="12" spans="1:30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2"/>
      <c r="L12" s="13">
        <f>SUM(L11:L11)</f>
        <v>523733.36</v>
      </c>
    </row>
    <row r="13" spans="1:30" ht="36.75" customHeight="1" x14ac:dyDescent="0.25">
      <c r="A13" s="2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</row>
    <row r="14" spans="1:30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2026-06-29T08:36:28Z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