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Лист1!$A$1:$N$18</definedName>
  </definedNames>
  <calcPr calcId="162913"/>
</workbook>
</file>

<file path=xl/calcChain.xml><?xml version="1.0" encoding="utf-8"?>
<calcChain xmlns="http://schemas.openxmlformats.org/spreadsheetml/2006/main">
  <c r="C12" i="2" l="1"/>
  <c r="G5" i="1" l="1"/>
  <c r="F5" i="1"/>
  <c r="E5" i="1"/>
  <c r="K4" i="1"/>
  <c r="L4" i="1" s="1"/>
  <c r="M4" i="1" s="1"/>
  <c r="H4" i="1"/>
  <c r="I4" i="1" s="1"/>
  <c r="J4" i="1" s="1"/>
  <c r="N4" i="1" l="1"/>
  <c r="N5" i="1" s="1"/>
</calcChain>
</file>

<file path=xl/sharedStrings.xml><?xml version="1.0" encoding="utf-8"?>
<sst xmlns="http://schemas.openxmlformats.org/spreadsheetml/2006/main" count="41" uniqueCount="40">
  <si>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</si>
  <si>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</si>
  <si>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</si>
  <si>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</si>
  <si>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</si>
  <si>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</si>
  <si>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</si>
  <si>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</si>
  <si>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</si>
  <si>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 xml:space="preserve">  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</si>
  <si>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</si>
  <si>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</si>
  <si>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</si>
  <si>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Расчет НМЦК произвел:</t>
  </si>
  <si>
    <t>№ п/п</t>
  </si>
  <si>
    <t>Согласовано:</t>
  </si>
  <si>
    <t>.</t>
  </si>
  <si>
    <t>Главный бухгалтер бухгалтерии</t>
  </si>
  <si>
    <t>А.Н. Сорокин</t>
  </si>
  <si>
    <t>Обоснование начальной (максимальной) цены контракта</t>
  </si>
  <si>
    <t>В.А. Шишкин</t>
  </si>
  <si>
    <t>усл. ед.</t>
  </si>
  <si>
    <t>подполковник внутренней службы</t>
  </si>
  <si>
    <t>Диагностирование неисправности</t>
  </si>
  <si>
    <t>Ремонт материнской платы с перепайкой радиоэлемментов</t>
  </si>
  <si>
    <t>Замена кулера для процессора</t>
  </si>
  <si>
    <t>Замена блока питания</t>
  </si>
  <si>
    <t>Замена жесткого диска</t>
  </si>
  <si>
    <t>Установка и настройка программного обеспечения</t>
  </si>
  <si>
    <t>Перенос базы данных</t>
  </si>
  <si>
    <t>Проверка работоспособности</t>
  </si>
  <si>
    <r>
      <t xml:space="preserve">коэффициент вариации цен V (%)           </t>
    </r>
    <r>
      <rPr>
        <i/>
        <sz val="10"/>
        <color indexed="8"/>
        <rFont val="XO Thames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</si>
  <si>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XO Thames"/>
        <family val="1"/>
        <charset val="204"/>
      </rPr>
      <t>Расчет НМЦК по формуле</t>
    </r>
    <r>
      <rPr>
        <sz val="10"/>
        <color indexed="8"/>
        <rFont val="XO Thames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</si>
  <si>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Ремонт камеры дезинфекционной "Кочубей"</t>
  </si>
  <si>
    <t>Поставщик №1 
вх. от 23.07.2026 № 376</t>
  </si>
  <si>
    <t>Старший инспектор ОМС, МТ и ИО</t>
  </si>
  <si>
    <t>капитан внутренней службы</t>
  </si>
  <si>
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42 490,00 руб. 00 копеек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</si>
  <si>
    <t>Поставщик №2 
вх. от 31.07.2026 № 388</t>
  </si>
  <si>
    <t>Поставщик №3 
вх. от 31.07.2026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</si>
</sst>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XO Thames"/>
      <family val="1"/>
      <charset val="204"/>
    </font>
    <font>
      <sz val="10"/>
      <color indexed="8"/>
      <name val="XO Thames"/>
      <family val="1"/>
      <charset val="204"/>
    </font>
    <font>
      <b/>
      <sz val="12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b/>
      <sz val="10"/>
      <name val="XO Thames"/>
      <family val="1"/>
      <charset val="204"/>
    </font>
    <font>
      <i/>
      <sz val="10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color indexed="8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3" xfId="0" applyFont="1" applyBorder="1" applyAlignment="1">
      <alignment vertical="center" wrapText="1"/>
    </xf>
    <xf numFmtId="164" fontId="0" fillId="0" borderId="0" xfId="1" applyFont="1"/>
    <xf numFmtId="0" fontId="3" fillId="0" borderId="0" xfId="0" applyFont="1"/>
    <xf numFmtId="0" fontId="4" fillId="0" borderId="0" xfId="0" applyFont="1"/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 wrapText="1"/>
    </xf>
    <xf numFmtId="164" fontId="11" fillId="2" borderId="2" xfId="1" applyFont="1" applyFill="1" applyBorder="1" applyAlignment="1">
      <alignment horizontal="center" vertical="center" wrapText="1"/>
    </xf>
    <xf numFmtId="164" fontId="10" fillId="0" borderId="2" xfId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164" fontId="5" fillId="0" borderId="2" xfId="1" applyFont="1" applyBorder="1" applyAlignment="1">
      <alignment vertical="center" wrapText="1"/>
    </xf>
    <xf numFmtId="164" fontId="5" fillId="0" borderId="2" xfId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4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justify" vertical="top" wrapText="1"/>
    </xf>
    <xf numFmtId="0" fontId="4" fillId="0" borderId="0" xfId="0" applyFont="1" applyFill="1" applyBorder="1" applyAlignment="1">
      <alignment horizontal="center" vertical="center" wrapText="1"/>
    </xf>
    <xf numFmtId="164" fontId="12" fillId="0" borderId="0" xfId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13" fillId="0" borderId="0" xfId="1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164" fontId="5" fillId="0" borderId="0" xfId="1" applyFont="1" applyAlignment="1">
      <alignment vertical="center"/>
    </xf>
    <xf numFmtId="0" fontId="4" fillId="0" borderId="0" xfId="0" applyFont="1" applyAlignment="1">
      <alignment horizontal="center" vertical="top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/>
    </xf>
    <xf numFmtId="0" fontId="10" fillId="0" borderId="0" xfId="0" applyFont="1"/>
    <xf numFmtId="0" fontId="10" fillId="0" borderId="0" xfId="0" applyFont="1" applyAlignment="1"/>
    <xf numFmtId="0" fontId="5" fillId="0" borderId="0" xfId="0" applyFont="1" applyAlignment="1">
      <alignment horizontal="left"/>
    </xf>
    <xf numFmtId="0" fontId="10" fillId="0" borderId="1" xfId="0" applyFont="1" applyBorder="1" applyAlignment="1"/>
    <xf numFmtId="0" fontId="10" fillId="0" borderId="0" xfId="0" applyFont="1" applyAlignment="1">
      <alignment wrapText="1"/>
    </xf>
    <xf numFmtId="0" fontId="5" fillId="0" borderId="0" xfId="0" applyFont="1" applyBorder="1" applyAlignment="1"/>
    <xf numFmtId="0" fontId="10" fillId="0" borderId="0" xfId="0" applyFont="1" applyBorder="1" applyAlignment="1"/>
    <xf numFmtId="0" fontId="10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0" fillId="0" borderId="0" xfId="0" applyFont="1" applyBorder="1"/>
    <xf numFmtId="0" fontId="4" fillId="0" borderId="0" xfId="0" applyFont="1" applyBorder="1"/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16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72550" y="22288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43850" y="22002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257175</xdr:colOff>
      <xdr:row>2</xdr:row>
      <xdr:rowOff>1323975</xdr:rowOff>
    </xdr:from>
    <xdr:to>
      <xdr:col>10</xdr:col>
      <xdr:colOff>1743075</xdr:colOff>
      <xdr:row>2</xdr:row>
      <xdr:rowOff>1590675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67950" y="2733675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466725</xdr:colOff>
      <xdr:row>2</xdr:row>
      <xdr:rowOff>1114425</xdr:rowOff>
    </xdr:from>
    <xdr:to>
      <xdr:col>10</xdr:col>
      <xdr:colOff>619125</xdr:colOff>
      <xdr:row>2</xdr:row>
      <xdr:rowOff>1343025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477500" y="2524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115" zoomScaleNormal="115" workbookViewId="0">
      <selection activeCell="E2" sqref="E2:G2"/>
    </sheetView>
  </sheetViews>
  <sheetFormatPr defaultRowHeight="14.25" x14ac:dyDescent="0.2"/>
  <cols>
    <col min="1" max="1" width="5" style="3" customWidth="1"/>
    <col min="2" max="2" width="27.42578125" style="3" customWidth="1"/>
    <col min="3" max="3" width="7.28515625" style="3" customWidth="1"/>
    <col min="4" max="4" width="10" style="3" customWidth="1"/>
    <col min="5" max="5" width="18.28515625" style="3" customWidth="1"/>
    <col min="6" max="6" width="15.7109375" style="3" customWidth="1"/>
    <col min="7" max="7" width="16.140625" style="3" customWidth="1"/>
    <col min="8" max="8" width="14.42578125" style="3" customWidth="1"/>
    <col min="9" max="9" width="14.5703125" style="3" customWidth="1"/>
    <col min="10" max="10" width="14.7109375" style="3" customWidth="1"/>
    <col min="11" max="11" width="26.140625" style="3" customWidth="1"/>
    <col min="12" max="12" width="14" style="3" customWidth="1"/>
    <col min="13" max="13" width="14.7109375" style="3" customWidth="1"/>
    <col min="14" max="14" width="28.28515625" style="3" customWidth="1"/>
    <col min="15" max="15" width="11.28515625" style="3" bestFit="1" customWidth="1"/>
    <col min="16" max="16384" width="9.140625" style="3"/>
  </cols>
  <sheetData>
    <row r="1" spans="1:15" ht="15" x14ac:dyDescent="0.2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4"/>
    </row>
    <row r="2" spans="1:15" ht="54.75" customHeight="1" x14ac:dyDescent="0.2">
      <c r="A2" s="62" t="s">
        <v>14</v>
      </c>
      <c r="B2" s="62" t="s">
        <v>0</v>
      </c>
      <c r="C2" s="62" t="s">
        <v>1</v>
      </c>
      <c r="D2" s="62" t="s">
        <v>2</v>
      </c>
      <c r="E2" s="63" t="s">
        <v>3</v>
      </c>
      <c r="F2" s="63"/>
      <c r="G2" s="63"/>
      <c r="H2" s="64" t="s">
        <v>10</v>
      </c>
      <c r="I2" s="64"/>
      <c r="J2" s="64"/>
      <c r="K2" s="63" t="s">
        <v>12</v>
      </c>
      <c r="L2" s="63"/>
      <c r="M2" s="63"/>
      <c r="N2" s="63"/>
      <c r="O2" s="4"/>
    </row>
    <row r="3" spans="1:15" ht="128.25" customHeight="1" x14ac:dyDescent="0.2">
      <c r="A3" s="62"/>
      <c r="B3" s="62"/>
      <c r="C3" s="62"/>
      <c r="D3" s="62"/>
      <c r="E3" s="5" t="s">
        <v>34</v>
      </c>
      <c r="F3" s="5" t="s">
        <v>38</v>
      </c>
      <c r="G3" s="5" t="s">
        <v>39</v>
      </c>
      <c r="H3" s="6" t="s">
        <v>4</v>
      </c>
      <c r="I3" s="6" t="s">
        <v>5</v>
      </c>
      <c r="J3" s="7" t="s">
        <v>31</v>
      </c>
      <c r="K3" s="8" t="s">
        <v>32</v>
      </c>
      <c r="L3" s="6" t="s">
        <v>6</v>
      </c>
      <c r="M3" s="6" t="s">
        <v>7</v>
      </c>
      <c r="N3" s="6" t="s">
        <v>11</v>
      </c>
      <c r="O3" s="4"/>
    </row>
    <row r="4" spans="1:15" s="4" customFormat="1" ht="45" x14ac:dyDescent="0.2">
      <c r="A4" s="9">
        <v>1</v>
      </c>
      <c r="B4" s="10" t="s">
        <v>33</v>
      </c>
      <c r="C4" s="11" t="s">
        <v>21</v>
      </c>
      <c r="D4" s="11">
        <v>1</v>
      </c>
      <c r="E4" s="12">
        <v>42490</v>
      </c>
      <c r="F4" s="13">
        <v>44730</v>
      </c>
      <c r="G4" s="13">
        <v>50000</v>
      </c>
      <c r="H4" s="14">
        <f>AVERAGE(E4:G4)</f>
        <v>45740</v>
      </c>
      <c r="I4" s="15">
        <f>SQRT(((SUM((POWER(H4-E4,2)),(POWER(H4-F4,2)),(POWER(H4-G4,2))))/(COLUMNS(E4:G4)-1)))</f>
        <v>3855.5284981439313</v>
      </c>
      <c r="J4" s="15">
        <f>I4/H4*100</f>
        <v>8.4292271494183009</v>
      </c>
      <c r="K4" s="16">
        <f>((D4/3)*(SUM(E4:G4)))</f>
        <v>45740</v>
      </c>
      <c r="L4" s="17">
        <f>K4/D4</f>
        <v>45740</v>
      </c>
      <c r="M4" s="18">
        <f>ROUNDUP(L4,2)</f>
        <v>45740</v>
      </c>
      <c r="N4" s="18">
        <f>M4*D4</f>
        <v>45740</v>
      </c>
      <c r="O4" s="19"/>
    </row>
    <row r="5" spans="1:15" ht="15" x14ac:dyDescent="0.2">
      <c r="A5" s="20"/>
      <c r="B5" s="21"/>
      <c r="C5" s="22"/>
      <c r="D5" s="22"/>
      <c r="E5" s="23">
        <f>SUM(E4:E4)</f>
        <v>42490</v>
      </c>
      <c r="F5" s="23">
        <f>SUM(F4:F4)</f>
        <v>44730</v>
      </c>
      <c r="G5" s="23">
        <f>SUM(G4:G4)</f>
        <v>50000</v>
      </c>
      <c r="H5" s="24"/>
      <c r="I5" s="25"/>
      <c r="J5" s="25"/>
      <c r="K5" s="26"/>
      <c r="L5" s="27"/>
      <c r="M5" s="28"/>
      <c r="N5" s="29">
        <f>SUM(N4:N4)</f>
        <v>45740</v>
      </c>
      <c r="O5" s="4"/>
    </row>
    <row r="6" spans="1:15" ht="15" x14ac:dyDescent="0.2">
      <c r="A6" s="20"/>
      <c r="B6" s="21"/>
      <c r="C6" s="22"/>
      <c r="D6" s="22"/>
      <c r="E6" s="23"/>
      <c r="F6" s="23"/>
      <c r="G6" s="23"/>
      <c r="H6" s="24"/>
      <c r="I6" s="25"/>
      <c r="J6" s="25"/>
      <c r="K6" s="26"/>
      <c r="L6" s="27"/>
      <c r="M6" s="28"/>
      <c r="N6" s="29"/>
      <c r="O6" s="4"/>
    </row>
    <row r="7" spans="1:15" ht="64.5" customHeight="1" x14ac:dyDescent="0.2">
      <c r="A7" s="57" t="s">
        <v>37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30"/>
    </row>
    <row r="8" spans="1:15" ht="17.25" customHeight="1" x14ac:dyDescent="0.2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0"/>
    </row>
    <row r="9" spans="1:15" ht="15" x14ac:dyDescent="0.2">
      <c r="A9" s="56" t="s">
        <v>13</v>
      </c>
      <c r="B9" s="56"/>
      <c r="C9" s="33" t="s">
        <v>35</v>
      </c>
      <c r="D9" s="33"/>
      <c r="E9" s="33"/>
      <c r="F9" s="34"/>
      <c r="G9" s="34"/>
      <c r="H9" s="4"/>
      <c r="I9" s="4"/>
      <c r="J9" s="4"/>
      <c r="K9" s="4"/>
      <c r="L9" s="4"/>
      <c r="M9" s="4"/>
      <c r="N9" s="4"/>
      <c r="O9" s="30"/>
    </row>
    <row r="10" spans="1:15" ht="15" x14ac:dyDescent="0.2">
      <c r="A10" s="35"/>
      <c r="B10" s="35"/>
      <c r="C10" s="34" t="s">
        <v>8</v>
      </c>
      <c r="D10" s="34"/>
      <c r="E10" s="34"/>
      <c r="F10" s="34"/>
      <c r="G10" s="34"/>
      <c r="H10" s="4"/>
      <c r="I10" s="4" t="s">
        <v>9</v>
      </c>
      <c r="J10" s="4"/>
      <c r="K10" s="4"/>
      <c r="L10" s="4"/>
      <c r="M10" s="4"/>
      <c r="N10" s="4" t="s">
        <v>16</v>
      </c>
      <c r="O10" s="30"/>
    </row>
    <row r="11" spans="1:15" ht="15" x14ac:dyDescent="0.2">
      <c r="A11" s="35"/>
      <c r="B11" s="35"/>
      <c r="C11" s="55" t="s">
        <v>36</v>
      </c>
      <c r="D11" s="55"/>
      <c r="E11" s="55"/>
      <c r="F11" s="36"/>
      <c r="G11" s="34" t="s">
        <v>20</v>
      </c>
      <c r="H11" s="4"/>
      <c r="I11" s="4"/>
      <c r="J11" s="4"/>
      <c r="K11" s="4"/>
      <c r="L11" s="4"/>
      <c r="M11" s="4"/>
      <c r="N11" s="4"/>
      <c r="O11" s="30"/>
    </row>
    <row r="12" spans="1:15" ht="15" x14ac:dyDescent="0.2">
      <c r="A12" s="35"/>
      <c r="B12" s="35"/>
      <c r="C12" s="37"/>
      <c r="D12" s="37"/>
      <c r="E12" s="37"/>
      <c r="F12" s="34"/>
      <c r="G12" s="34"/>
      <c r="H12" s="4"/>
      <c r="I12" s="4"/>
      <c r="J12" s="4"/>
      <c r="K12" s="4"/>
      <c r="L12" s="4"/>
      <c r="M12" s="4"/>
      <c r="N12" s="4"/>
      <c r="O12" s="30"/>
    </row>
    <row r="13" spans="1:15" ht="19.5" customHeight="1" x14ac:dyDescent="0.2">
      <c r="A13" s="38" t="s">
        <v>15</v>
      </c>
      <c r="B13" s="39"/>
      <c r="C13" s="59" t="s">
        <v>17</v>
      </c>
      <c r="D13" s="59"/>
      <c r="E13" s="59"/>
      <c r="F13" s="59"/>
      <c r="G13" s="40"/>
      <c r="H13" s="41"/>
      <c r="I13" s="42"/>
      <c r="J13" s="42"/>
      <c r="K13" s="42"/>
      <c r="L13" s="42"/>
      <c r="M13" s="42"/>
      <c r="N13" s="42"/>
      <c r="O13" s="30"/>
    </row>
    <row r="14" spans="1:15" ht="15" x14ac:dyDescent="0.2">
      <c r="A14" s="39"/>
      <c r="B14" s="38"/>
      <c r="C14" s="43" t="s">
        <v>8</v>
      </c>
      <c r="D14" s="43"/>
      <c r="E14" s="43"/>
      <c r="F14" s="43"/>
      <c r="G14" s="43"/>
      <c r="H14" s="44"/>
      <c r="I14" s="4"/>
      <c r="J14" s="4"/>
      <c r="K14" s="4"/>
      <c r="L14" s="4"/>
      <c r="M14" s="4"/>
      <c r="N14" s="4"/>
      <c r="O14" s="4"/>
    </row>
    <row r="15" spans="1:15" ht="13.5" customHeight="1" x14ac:dyDescent="0.2">
      <c r="A15" s="45"/>
      <c r="B15" s="45"/>
      <c r="C15" s="60" t="s">
        <v>22</v>
      </c>
      <c r="D15" s="60"/>
      <c r="E15" s="60"/>
      <c r="F15" s="46"/>
      <c r="G15" s="47" t="s">
        <v>18</v>
      </c>
      <c r="H15" s="40"/>
      <c r="I15" s="42"/>
      <c r="J15" s="42"/>
      <c r="K15" s="42"/>
      <c r="L15" s="42"/>
      <c r="M15" s="42"/>
      <c r="N15" s="42"/>
      <c r="O15" s="42"/>
    </row>
    <row r="16" spans="1:15" ht="15" x14ac:dyDescent="0.2">
      <c r="A16" s="48"/>
      <c r="B16" s="48"/>
      <c r="C16" s="48"/>
      <c r="D16" s="43"/>
      <c r="E16" s="49"/>
      <c r="F16" s="50"/>
      <c r="G16" s="40"/>
      <c r="H16" s="41"/>
      <c r="I16" s="42"/>
      <c r="J16" s="42"/>
      <c r="K16" s="42"/>
      <c r="L16" s="42"/>
      <c r="M16" s="42"/>
      <c r="N16" s="42"/>
      <c r="O16" s="42"/>
    </row>
    <row r="17" spans="1:15" ht="15" x14ac:dyDescent="0.2">
      <c r="A17" s="54"/>
      <c r="B17" s="54"/>
      <c r="C17" s="44"/>
      <c r="D17" s="44"/>
      <c r="E17" s="44"/>
      <c r="F17" s="44"/>
      <c r="G17" s="51"/>
      <c r="H17" s="44"/>
      <c r="I17" s="4"/>
      <c r="J17" s="4"/>
      <c r="K17" s="4"/>
      <c r="L17" s="4"/>
      <c r="M17" s="4"/>
      <c r="N17" s="4"/>
      <c r="O17" s="4"/>
    </row>
    <row r="18" spans="1:15" ht="15" x14ac:dyDescent="0.2">
      <c r="A18" s="54"/>
      <c r="B18" s="54"/>
      <c r="C18" s="44"/>
      <c r="D18" s="44"/>
      <c r="E18" s="44"/>
      <c r="F18" s="44"/>
      <c r="G18" s="52"/>
      <c r="H18" s="44"/>
      <c r="I18" s="4"/>
      <c r="J18" s="4"/>
      <c r="K18" s="4"/>
      <c r="L18" s="4"/>
      <c r="M18" s="4"/>
      <c r="N18" s="4"/>
      <c r="O18" s="42"/>
    </row>
    <row r="19" spans="1:15" x14ac:dyDescent="0.2">
      <c r="A19" s="41"/>
      <c r="B19" s="41"/>
      <c r="C19" s="41"/>
      <c r="D19" s="41"/>
      <c r="E19" s="41"/>
      <c r="F19" s="41"/>
      <c r="G19" s="41"/>
      <c r="H19" s="44"/>
      <c r="I19" s="4"/>
      <c r="J19" s="4"/>
      <c r="K19" s="4"/>
      <c r="L19" s="4"/>
      <c r="M19" s="4"/>
      <c r="N19" s="4"/>
      <c r="O19" s="42"/>
    </row>
    <row r="20" spans="1:15" x14ac:dyDescent="0.2">
      <c r="A20" s="53"/>
      <c r="B20" s="53"/>
      <c r="C20" s="53"/>
      <c r="D20" s="53"/>
      <c r="E20" s="53"/>
      <c r="F20" s="53"/>
      <c r="G20" s="53"/>
      <c r="H20" s="53"/>
    </row>
  </sheetData>
  <mergeCells count="15">
    <mergeCell ref="A1:N1"/>
    <mergeCell ref="A2:A3"/>
    <mergeCell ref="B2:B3"/>
    <mergeCell ref="C2:C3"/>
    <mergeCell ref="D2:D3"/>
    <mergeCell ref="E2:G2"/>
    <mergeCell ref="H2:J2"/>
    <mergeCell ref="K2:N2"/>
    <mergeCell ref="A17:B17"/>
    <mergeCell ref="A18:B18"/>
    <mergeCell ref="C11:E11"/>
    <mergeCell ref="A9:B9"/>
    <mergeCell ref="A7:N7"/>
    <mergeCell ref="C13:F13"/>
    <mergeCell ref="C15:E15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J12" sqref="J12"/>
    </sheetView>
  </sheetViews>
  <sheetFormatPr defaultRowHeight="15" x14ac:dyDescent="0.25"/>
  <cols>
    <col min="2" max="2" width="40.85546875" customWidth="1"/>
    <col min="3" max="3" width="12.140625" bestFit="1" customWidth="1"/>
  </cols>
  <sheetData>
    <row r="3" spans="2:3" ht="15.75" thickBot="1" x14ac:dyDescent="0.3"/>
    <row r="4" spans="2:3" ht="16.5" thickBot="1" x14ac:dyDescent="0.3">
      <c r="B4" s="1" t="s">
        <v>23</v>
      </c>
      <c r="C4">
        <v>7000</v>
      </c>
    </row>
    <row r="5" spans="2:3" ht="32.25" thickBot="1" x14ac:dyDescent="0.3">
      <c r="B5" s="1" t="s">
        <v>24</v>
      </c>
      <c r="C5">
        <v>15000</v>
      </c>
    </row>
    <row r="6" spans="2:3" ht="16.5" thickBot="1" x14ac:dyDescent="0.3">
      <c r="B6" s="1" t="s">
        <v>25</v>
      </c>
      <c r="C6">
        <v>5050</v>
      </c>
    </row>
    <row r="7" spans="2:3" ht="16.5" thickBot="1" x14ac:dyDescent="0.3">
      <c r="B7" s="1" t="s">
        <v>26</v>
      </c>
      <c r="C7">
        <v>6000</v>
      </c>
    </row>
    <row r="8" spans="2:3" ht="16.5" thickBot="1" x14ac:dyDescent="0.3">
      <c r="B8" s="1" t="s">
        <v>27</v>
      </c>
      <c r="C8">
        <v>6000</v>
      </c>
    </row>
    <row r="9" spans="2:3" ht="32.25" thickBot="1" x14ac:dyDescent="0.3">
      <c r="B9" s="1" t="s">
        <v>28</v>
      </c>
      <c r="C9">
        <v>9000</v>
      </c>
    </row>
    <row r="10" spans="2:3" ht="16.5" thickBot="1" x14ac:dyDescent="0.3">
      <c r="B10" s="1" t="s">
        <v>29</v>
      </c>
      <c r="C10">
        <v>3000</v>
      </c>
    </row>
    <row r="11" spans="2:3" ht="15.75" x14ac:dyDescent="0.25">
      <c r="B11" s="1" t="s">
        <v>30</v>
      </c>
      <c r="C11">
        <v>5000</v>
      </c>
    </row>
    <row r="12" spans="2:3" x14ac:dyDescent="0.25">
      <c r="C12" s="2">
        <f>SUM(C4:C11)</f>
        <v>56050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2026-07-31T06:56:41Z</dcterms:modified>
</cp:coreProperties>
</file>