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showHorizontalScroll="0" showVerticalScroll="0" showSheetTabs="0" xWindow="0" yWindow="0" windowWidth="28770" windowHeight="12300"/>
  </bookViews>
  <sheets>
    <sheet name="Диваны" sheetId="6" r:id="rId1"/>
  </sheets>
  <definedNames>
    <definedName name="_xlnm.Print_Area" localSheetId="0">Диваны!$A$1:$M$23</definedName>
  </definedNames>
  <calcPr calcId="124519" calcOnSave="0" concurrentCalc="0"/>
</workbook>
</file>

<file path=xl/calcChain.xml><?xml version="1.0" encoding="utf-8"?>
<calcChain xmlns="http://schemas.openxmlformats.org/spreadsheetml/2006/main">
  <c r="F22" i="6"/>
  <c r="M18"/>
  <c r="M19"/>
  <c r="M20"/>
  <c r="M17"/>
  <c r="J18"/>
  <c r="J19"/>
  <c r="J20"/>
  <c r="I18"/>
  <c r="I19"/>
  <c r="I20"/>
  <c r="H18"/>
  <c r="H19"/>
  <c r="H20"/>
  <c r="I17"/>
  <c r="H17"/>
  <c r="J17"/>
  <c r="M21" l="1"/>
</calcChain>
</file>

<file path=xl/sharedStrings.xml><?xml version="1.0" encoding="utf-8"?>
<sst xmlns="http://schemas.openxmlformats.org/spreadsheetml/2006/main" count="40" uniqueCount="34">
  <si>
    <t>№ п/п</t>
  </si>
  <si>
    <t>Наименование товара (работ, услуг)</t>
  </si>
  <si>
    <t>Количество</t>
  </si>
  <si>
    <t>Единица измерения</t>
  </si>
  <si>
    <t>Цена за единицу, рублей</t>
  </si>
  <si>
    <t>Обоснование начальной (максимальной) цены контракта</t>
  </si>
  <si>
    <t>1. В соответствии с требованиями статьи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начальная (максимальной) цена государственного контракта определена методом сопоставимых рыночных цен (анализа рынка).</t>
  </si>
  <si>
    <t>2.Расчет НМЦК произведен по формуле:</t>
  </si>
  <si>
    <t>где:</t>
  </si>
  <si>
    <r>
      <t xml:space="preserve">       НМЦК</t>
    </r>
    <r>
      <rPr>
        <vertAlign val="superscript"/>
        <sz val="12"/>
        <rFont val="Times New Roman"/>
        <family val="1"/>
        <charset val="204"/>
      </rPr>
      <t xml:space="preserve">рын </t>
    </r>
    <r>
      <rPr>
        <sz val="12"/>
        <rFont val="Times New Roman"/>
        <family val="1"/>
        <charset val="204"/>
      </rPr>
      <t>-начальная (максимальная) цена контракта, определяемая методом сопоставимых рыночных цен (анализ рынка);</t>
    </r>
  </si>
  <si>
    <t xml:space="preserve">        v - количество (объем) закупаемого товара (работы, услуги);</t>
  </si>
  <si>
    <t xml:space="preserve">        n - количество значений, используемых в расчете;</t>
  </si>
  <si>
    <t xml:space="preserve">        i - номер источника ценовой информации;</t>
  </si>
  <si>
    <t>Итого НМЦК, рублей</t>
  </si>
  <si>
    <t>Итого</t>
  </si>
  <si>
    <t>Цена за единицу принятая в расчет НМЦК</t>
  </si>
  <si>
    <r>
      <t xml:space="preserve">      </t>
    </r>
    <r>
      <rPr>
        <i/>
        <sz val="12"/>
        <rFont val="Times New Roman"/>
        <family val="1"/>
        <charset val="204"/>
      </rPr>
      <t xml:space="preserve">  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i.</t>
    </r>
  </si>
  <si>
    <t xml:space="preserve">3. Начальная (максимальная) цена государственного контракта определяется по средней стоимости товаров, на поставку которых размещается заказ.
4. Результаты проведенных расчетов приведены в таблице:
</t>
  </si>
  <si>
    <t>Средняя арифметическая цена за единицу, рублей</t>
  </si>
  <si>
    <t>Среднее квадратичное отклонение</t>
  </si>
  <si>
    <t xml:space="preserve">Коэффициент вариации цен V (%)    </t>
  </si>
  <si>
    <t>Однородность совокупности значений выявленных цен, используемых в расчете</t>
  </si>
  <si>
    <t>штука</t>
  </si>
  <si>
    <t xml:space="preserve">Поставщик № 1 </t>
  </si>
  <si>
    <t xml:space="preserve">Поставщик № 2 </t>
  </si>
  <si>
    <t xml:space="preserve">Поставщик № 3 </t>
  </si>
  <si>
    <t xml:space="preserve">На основании проведенных расчетов НМЦК составляет: </t>
  </si>
  <si>
    <t>руб.</t>
  </si>
  <si>
    <t>ОКПД2</t>
  </si>
  <si>
    <t>Полотенца вафельные</t>
  </si>
  <si>
    <t>Простыня белая</t>
  </si>
  <si>
    <t>Салфетки хлопчатобумажные</t>
  </si>
  <si>
    <t>Мешки для сбора мягкого инвентаря</t>
  </si>
  <si>
    <t>13.92.29.190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</si>
</sst>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" fontId="5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3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justify"/>
    </xf>
    <xf numFmtId="0" fontId="1" fillId="0" borderId="0" xfId="0" applyFont="1" applyAlignment="1"/>
    <xf numFmtId="0" fontId="2" fillId="0" borderId="0" xfId="0" applyFont="1" applyAlignment="1">
      <alignment horizontal="justify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12</xdr:row>
      <xdr:rowOff>9525</xdr:rowOff>
    </xdr:from>
    <xdr:to>
      <xdr:col>0</xdr:col>
      <xdr:colOff>295275</xdr:colOff>
      <xdr:row>12</xdr:row>
      <xdr:rowOff>209550</xdr:rowOff>
    </xdr:to>
    <xdr:pic>
      <xdr:nvPicPr>
        <xdr:cNvPr id="2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990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748861</xdr:colOff>
      <xdr:row>3</xdr:row>
      <xdr:rowOff>472966</xdr:rowOff>
    </xdr:from>
    <xdr:to>
      <xdr:col>7</xdr:col>
      <xdr:colOff>328449</xdr:colOff>
      <xdr:row>6</xdr:row>
      <xdr:rowOff>64838</xdr:rowOff>
    </xdr:to>
    <xdr:pic>
      <xdr:nvPicPr>
        <xdr:cNvPr id="3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39258" y="1418897"/>
          <a:ext cx="2417381" cy="544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tabSelected="1" view="pageBreakPreview" zoomScaleSheetLayoutView="100" workbookViewId="0">
      <selection activeCell="A10" sqref="A10:M10"/>
    </sheetView>
  </sheetViews>
  <sheetFormatPr defaultColWidth="8.85546875" defaultRowHeight="12.75"/>
  <cols>
    <col min="1" max="1" width="4.42578125" style="4" customWidth="1"/>
    <col min="2" max="2" width="20.7109375" style="4" customWidth="1"/>
    <col min="3" max="3" width="14.28515625" style="4" customWidth="1"/>
    <col min="4" max="4" width="10.5703125" style="4" customWidth="1"/>
    <col min="5" max="5" width="14.28515625" style="4" customWidth="1"/>
    <col min="6" max="6" width="14" style="4" customWidth="1"/>
    <col min="7" max="7" width="14.28515625" style="4" customWidth="1"/>
    <col min="8" max="8" width="14" style="4" customWidth="1"/>
    <col min="9" max="9" width="12.28515625" style="4" customWidth="1"/>
    <col min="10" max="10" width="14.85546875" style="4" customWidth="1"/>
    <col min="11" max="11" width="11.5703125" style="4" customWidth="1"/>
    <col min="12" max="12" width="12.42578125" style="4" customWidth="1"/>
    <col min="13" max="13" width="12.5703125" style="4" customWidth="1"/>
    <col min="14" max="16384" width="8.85546875" style="4"/>
  </cols>
  <sheetData>
    <row r="1" spans="1:13" ht="14.25" customHeight="1"/>
    <row r="2" spans="1:13" ht="13.5">
      <c r="A2" s="43" t="s">
        <v>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5.75">
      <c r="A3" s="2"/>
    </row>
    <row r="4" spans="1:13" ht="49.5" customHeight="1">
      <c r="A4" s="44" t="s">
        <v>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.75">
      <c r="A5" s="8" t="s">
        <v>7</v>
      </c>
      <c r="B5" s="8"/>
      <c r="C5" s="8"/>
      <c r="D5" s="8"/>
    </row>
    <row r="6" spans="1:13" ht="9.75" customHeight="1"/>
    <row r="7" spans="1:13" ht="15" customHeight="1">
      <c r="A7" s="1" t="s">
        <v>8</v>
      </c>
    </row>
    <row r="8" spans="1:13" ht="13.5">
      <c r="A8" s="44" t="s">
        <v>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13.5">
      <c r="A9" s="28" t="s">
        <v>10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13.5">
      <c r="A10" s="26" t="s">
        <v>11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ht="13.5">
      <c r="A11" s="28" t="s">
        <v>12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ht="15.75">
      <c r="A12" s="30" t="s">
        <v>16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ht="36.75" customHeight="1">
      <c r="A13" s="31" t="s">
        <v>17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ht="12.75" customHeight="1"/>
    <row r="15" spans="1:13" ht="30.75" customHeight="1">
      <c r="A15" s="32" t="s">
        <v>0</v>
      </c>
      <c r="B15" s="33" t="s">
        <v>1</v>
      </c>
      <c r="C15" s="34" t="s">
        <v>28</v>
      </c>
      <c r="D15" s="33" t="s">
        <v>3</v>
      </c>
      <c r="E15" s="35" t="s">
        <v>4</v>
      </c>
      <c r="F15" s="36"/>
      <c r="G15" s="36"/>
      <c r="H15" s="37" t="s">
        <v>21</v>
      </c>
      <c r="I15" s="38"/>
      <c r="J15" s="39"/>
      <c r="K15" s="40" t="s">
        <v>2</v>
      </c>
      <c r="L15" s="33" t="s">
        <v>15</v>
      </c>
      <c r="M15" s="33" t="s">
        <v>13</v>
      </c>
    </row>
    <row r="16" spans="1:13" ht="51.75" customHeight="1">
      <c r="A16" s="32"/>
      <c r="B16" s="34"/>
      <c r="C16" s="42"/>
      <c r="D16" s="33"/>
      <c r="E16" s="9" t="s">
        <v>23</v>
      </c>
      <c r="F16" s="9" t="s">
        <v>24</v>
      </c>
      <c r="G16" s="9" t="s">
        <v>25</v>
      </c>
      <c r="H16" s="9" t="s">
        <v>18</v>
      </c>
      <c r="I16" s="9" t="s">
        <v>19</v>
      </c>
      <c r="J16" s="9" t="s">
        <v>20</v>
      </c>
      <c r="K16" s="41"/>
      <c r="L16" s="33"/>
      <c r="M16" s="33"/>
    </row>
    <row r="17" spans="1:13">
      <c r="A17" s="11">
        <v>1</v>
      </c>
      <c r="B17" s="12" t="s">
        <v>29</v>
      </c>
      <c r="C17" s="19" t="s">
        <v>33</v>
      </c>
      <c r="D17" s="19" t="s">
        <v>22</v>
      </c>
      <c r="E17" s="10">
        <v>89</v>
      </c>
      <c r="F17" s="10">
        <v>98</v>
      </c>
      <c r="G17" s="10">
        <v>92</v>
      </c>
      <c r="H17" s="10">
        <f>AVERAGE(E17:G17)</f>
        <v>93</v>
      </c>
      <c r="I17" s="6">
        <f>STDEV(E17:G17)</f>
        <v>4.5825756949558398</v>
      </c>
      <c r="J17" s="6">
        <f>(I17/H17)*100</f>
        <v>4.9275007472643439</v>
      </c>
      <c r="K17" s="13">
        <v>40</v>
      </c>
      <c r="L17" s="7">
        <v>93</v>
      </c>
      <c r="M17" s="3">
        <f>K17*L17</f>
        <v>3720</v>
      </c>
    </row>
    <row r="18" spans="1:13">
      <c r="A18" s="20">
        <v>2</v>
      </c>
      <c r="B18" s="12" t="s">
        <v>30</v>
      </c>
      <c r="C18" s="19" t="s">
        <v>33</v>
      </c>
      <c r="D18" s="19" t="s">
        <v>22</v>
      </c>
      <c r="E18" s="10">
        <v>424</v>
      </c>
      <c r="F18" s="10">
        <v>460</v>
      </c>
      <c r="G18" s="10">
        <v>452</v>
      </c>
      <c r="H18" s="10">
        <f t="shared" ref="H18:H20" si="0">AVERAGE(E18:G18)</f>
        <v>445.33333333333331</v>
      </c>
      <c r="I18" s="10">
        <f t="shared" ref="I18:I20" si="1">STDEV(E18:G18)</f>
        <v>18.90326250500992</v>
      </c>
      <c r="J18" s="10">
        <f t="shared" ref="J18:J20" si="2">(I18/H18)*100</f>
        <v>4.2447445744782755</v>
      </c>
      <c r="K18" s="13">
        <v>26</v>
      </c>
      <c r="L18" s="7">
        <v>445.33</v>
      </c>
      <c r="M18" s="3">
        <f t="shared" ref="M18:M20" si="3">K18*L18</f>
        <v>11578.58</v>
      </c>
    </row>
    <row r="19" spans="1:13" ht="25.5">
      <c r="A19" s="20">
        <v>3</v>
      </c>
      <c r="B19" s="12" t="s">
        <v>31</v>
      </c>
      <c r="C19" s="19" t="s">
        <v>33</v>
      </c>
      <c r="D19" s="19" t="s">
        <v>22</v>
      </c>
      <c r="E19" s="10">
        <v>144</v>
      </c>
      <c r="F19" s="10">
        <v>155</v>
      </c>
      <c r="G19" s="10">
        <v>150</v>
      </c>
      <c r="H19" s="10">
        <f t="shared" si="0"/>
        <v>149.66666666666666</v>
      </c>
      <c r="I19" s="10">
        <f t="shared" si="1"/>
        <v>5.5075705472863223</v>
      </c>
      <c r="J19" s="10">
        <f t="shared" si="2"/>
        <v>3.6798912342670307</v>
      </c>
      <c r="K19" s="13">
        <v>100</v>
      </c>
      <c r="L19" s="7">
        <v>149.66999999999999</v>
      </c>
      <c r="M19" s="3">
        <f t="shared" si="3"/>
        <v>14966.999999999998</v>
      </c>
    </row>
    <row r="20" spans="1:13" ht="25.5">
      <c r="A20" s="14">
        <v>4</v>
      </c>
      <c r="B20" s="12" t="s">
        <v>32</v>
      </c>
      <c r="C20" s="19" t="s">
        <v>33</v>
      </c>
      <c r="D20" s="15" t="s">
        <v>22</v>
      </c>
      <c r="E20" s="10">
        <v>1425</v>
      </c>
      <c r="F20" s="10">
        <v>1550</v>
      </c>
      <c r="G20" s="10">
        <v>1500</v>
      </c>
      <c r="H20" s="10">
        <f t="shared" si="0"/>
        <v>1491.6666666666667</v>
      </c>
      <c r="I20" s="10">
        <f t="shared" si="1"/>
        <v>62.915286960590812</v>
      </c>
      <c r="J20" s="10">
        <f t="shared" si="2"/>
        <v>4.2177846007099982</v>
      </c>
      <c r="K20" s="13">
        <v>4</v>
      </c>
      <c r="L20" s="7">
        <v>1491.67</v>
      </c>
      <c r="M20" s="3">
        <f t="shared" si="3"/>
        <v>5966.68</v>
      </c>
    </row>
    <row r="21" spans="1:13">
      <c r="A21" s="23" t="s">
        <v>14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5"/>
      <c r="M21" s="5">
        <f>SUM(M17:M20)</f>
        <v>36232.259999999995</v>
      </c>
    </row>
    <row r="22" spans="1:13">
      <c r="A22" s="21" t="s">
        <v>26</v>
      </c>
      <c r="B22" s="22"/>
      <c r="C22" s="22"/>
      <c r="D22" s="22"/>
      <c r="E22" s="22"/>
      <c r="F22" s="16">
        <f>M21</f>
        <v>36232.259999999995</v>
      </c>
      <c r="G22" s="17" t="s">
        <v>27</v>
      </c>
      <c r="H22" s="17"/>
      <c r="I22" s="17"/>
      <c r="J22" s="17"/>
      <c r="K22" s="17"/>
      <c r="L22" s="17"/>
      <c r="M22" s="18"/>
    </row>
    <row r="24" spans="1:13" ht="13.5" customHeight="1"/>
  </sheetData>
  <mergeCells count="19">
    <mergeCell ref="A9:M9"/>
    <mergeCell ref="A2:M2"/>
    <mergeCell ref="A4:M4"/>
    <mergeCell ref="A8:M8"/>
    <mergeCell ref="A22:E22"/>
    <mergeCell ref="A21:L21"/>
    <mergeCell ref="A10:M10"/>
    <mergeCell ref="A11:M11"/>
    <mergeCell ref="A12:M12"/>
    <mergeCell ref="A13:M13"/>
    <mergeCell ref="A15:A16"/>
    <mergeCell ref="B15:B16"/>
    <mergeCell ref="D15:D16"/>
    <mergeCell ref="E15:G15"/>
    <mergeCell ref="H15:J15"/>
    <mergeCell ref="K15:K16"/>
    <mergeCell ref="L15:L16"/>
    <mergeCell ref="M15:M16"/>
    <mergeCell ref="C15:C16"/>
  </mergeCells>
  <pageMargins left="0.35433070866141736" right="0.19685039370078741" top="0.27559055118110237" bottom="0.19685039370078741" header="0.19685039370078741" footer="0.23622047244094491"/>
  <pageSetup paperSize="9" scale="8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Диваны</vt:lpstr>
      <vt:lpstr>Диваны!Область_печати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kuzmina.va</cp:lastModifiedBy>
  <cp:lastPrinted>2026-07-01T01:15:38Z</cp:lastPrinted>
  <dcterms:created xsi:type="dcterms:W3CDTF">1996-10-08T23:32:33Z</dcterms:created>
  <dcterms:modified xsi:type="dcterms:W3CDTF">2026-07-01T01:16:01Z</dcterms:modified>
</cp:coreProperties>
</file>