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C333AD8-3AF7-49F9-AF3B-56A46A4DA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  <sheet name="Лист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H18" i="2" l="1"/>
  <c r="H19" i="2"/>
  <c r="H20" i="2"/>
  <c r="H21" i="2"/>
  <c r="L18" i="2"/>
  <c r="L19" i="2"/>
  <c r="L20" i="2"/>
  <c r="L21" i="2"/>
  <c r="O20" i="2" l="1"/>
  <c r="O21" i="2"/>
  <c r="M21" i="2"/>
  <c r="N21" i="2" s="1"/>
  <c r="M20" i="2"/>
  <c r="N20" i="2" s="1"/>
  <c r="O19" i="2"/>
  <c r="M19" i="2"/>
  <c r="N19" i="2" s="1"/>
  <c r="M18" i="2"/>
  <c r="N18" i="2" s="1"/>
  <c r="XEZ18" i="2" l="1"/>
  <c r="C15" i="2"/>
</calcChain>
</file>

<file path=xl/sharedStrings.xml><?xml version="1.0" encoding="utf-8"?>
<sst xmlns="http://schemas.openxmlformats.org/spreadsheetml/2006/main" count="62" uniqueCount="53">
  <si>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</si>
  <si>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</si>
  <si>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</si>
  <si>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</si>
  <si>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</si>
  <si>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</si>
  <si>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</si>
  <si>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</si>
  <si>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</si>
  <si>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</si>
  <si>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</si>
  <si>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</si>
  <si>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</si>
  <si>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</si>
  <si>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</si>
  <si>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</si>
  <si>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</si>
  <si>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</si>
  <si>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</si>
  <si>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</si>
  <si>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</si>
  <si>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</si>
  <si>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</si>
  <si>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</si>
  <si>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</si>
  <si>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</si>
  <si>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</si>
  <si>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</si>
  <si>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</si>
  <si>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</si>
  <si>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</si>
  <si>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</si>
  <si>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</si>
  <si>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</si>
  <si>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</si>
  <si>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</si>
  <si>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</si>
  <si>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</si>
  <si>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Антисептик кожный для рук, 1 литр </t>
  </si>
  <si>
    <t>Ценовое предложение  среднее</t>
  </si>
  <si>
    <t>Ценовое предложение №1 № 18-1-10-94 от 03.06.2026</t>
  </si>
  <si>
    <t>В соответствии с приказом Минэкономразвития России от 02.10.2013 N 567,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</si>
  <si>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 xml:space="preserve">Расчет выполнил:
Начальник отделения (НИОМПР) Южного филиала ФГБУ ЦЭПП МЧС России ___________________________  Е.П.Малышенко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Главный бухгалтер Южного филиала ФГБУ ЦЭПП МЧС России ___________________________ Л.В. Ковалева
Начальник Южного филиала ФГБУ ЦЭПП МЧС России ___________________________  А.Н. Джандубаев
Руководитель контрактной службы __________________________  А.П. Чернявская 
</t>
  </si>
  <si>
    <t>Дезинфицмрующие бесспиртовые салфетки   (100 штук)</t>
  </si>
  <si>
    <t>Ценовое предложение №2 № 18-1-10-107 от 08.06.2026</t>
  </si>
  <si>
    <t>Ценовое предложение №3 Вх .№ 18-1-10-102 от 03.06.2026</t>
  </si>
  <si>
    <t>Обоснование начальной (максимальной) цены контракта, заключаемого на Поставку медицинских расходных материалов (дезинфицирующие средства) для нужд Южного филиала ФГБУ ЦЭПП МЧС России</t>
  </si>
  <si>
    <t>Поставка медицинских расходных материалов (дезинфицирующие средства) для нужд Южного филиала ФГБУ ЦЭПП МЧС России</t>
  </si>
  <si>
    <t xml:space="preserve">Дезинфицирующее средство«Мегабак» 
или эквивалент –  раствор (флакон 1 л) </t>
  </si>
  <si>
    <t>шт.</t>
  </si>
  <si>
    <t xml:space="preserve">Спиртовые салфетки 110х125 (100 шт в упаковке) </t>
  </si>
  <si>
    <t>упаковка</t>
  </si>
  <si>
    <t>литр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</si>
</sst>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4" fontId="8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3" fillId="5" borderId="2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vertical="center" wrapText="1"/>
    </xf>
    <xf numFmtId="0" fontId="14" fillId="5" borderId="15" xfId="0" applyFont="1" applyFill="1" applyBorder="1" applyAlignment="1">
      <alignment vertical="center" wrapText="1"/>
    </xf>
    <xf numFmtId="0" fontId="13" fillId="0" borderId="18" xfId="0" applyFont="1" applyBorder="1" applyAlignment="1">
      <alignment horizontal="center" vertical="center" wrapText="1"/>
    </xf>
    <xf numFmtId="2" fontId="13" fillId="0" borderId="18" xfId="0" applyNumberFormat="1" applyFont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9</xdr:row>
      <xdr:rowOff>22150</xdr:rowOff>
    </xdr:from>
    <xdr:to>
      <xdr:col>4</xdr:col>
      <xdr:colOff>1151860</xdr:colOff>
      <xdr:row>9</xdr:row>
      <xdr:rowOff>697761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688015</xdr:colOff>
      <xdr:row>10</xdr:row>
      <xdr:rowOff>433498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7</xdr:row>
      <xdr:rowOff>71689</xdr:rowOff>
    </xdr:from>
    <xdr:to>
      <xdr:col>5</xdr:col>
      <xdr:colOff>343341</xdr:colOff>
      <xdr:row>7</xdr:row>
      <xdr:rowOff>609157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Z49"/>
  <sheetViews>
    <sheetView tabSelected="1" topLeftCell="A8" zoomScale="86" zoomScaleNormal="86" workbookViewId="0">
      <selection activeCell="E22" sqref="E22"/>
    </sheetView>
  </sheetViews>
  <sheetFormatPr defaultRowHeight="15" x14ac:dyDescent="0.25"/>
  <cols>
    <col min="1" max="1" width="9.42578125" bestFit="1" customWidth="1"/>
    <col min="2" max="2" width="47.5703125" customWidth="1"/>
    <col min="3" max="3" width="15.140625" customWidth="1"/>
    <col min="4" max="4" width="14.7109375" customWidth="1"/>
    <col min="5" max="5" width="19.28515625" customWidth="1"/>
    <col min="6" max="6" width="17.85546875" customWidth="1"/>
    <col min="7" max="7" width="20.140625" customWidth="1"/>
    <col min="8" max="8" width="18.28515625" customWidth="1"/>
    <col min="9" max="9" width="14.140625" hidden="1" customWidth="1"/>
    <col min="10" max="10" width="14.28515625" hidden="1" customWidth="1"/>
    <col min="11" max="11" width="14.85546875" customWidth="1"/>
    <col min="12" max="12" width="13.42578125" bestFit="1" customWidth="1"/>
    <col min="13" max="13" width="15.85546875" customWidth="1"/>
    <col min="14" max="14" width="22.140625" customWidth="1"/>
    <col min="15" max="15" width="17.7109375" customWidth="1"/>
    <col min="17" max="17" width="11.5703125" bestFit="1" customWidth="1"/>
  </cols>
  <sheetData>
    <row r="1" spans="1:15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54" t="s">
        <v>22</v>
      </c>
      <c r="L1" s="54"/>
      <c r="M1" s="54"/>
      <c r="N1" s="54"/>
      <c r="O1" s="54"/>
    </row>
    <row r="2" spans="1:15" ht="18" customHeight="1" x14ac:dyDescent="0.25">
      <c r="A2" s="55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10.5" customHeight="1" thickBot="1" x14ac:dyDescent="0.3">
      <c r="A3" s="57" t="s">
        <v>23</v>
      </c>
      <c r="B3" s="58"/>
      <c r="C3" s="58"/>
      <c r="D3" s="61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ht="30" customHeight="1" thickBot="1" x14ac:dyDescent="0.3">
      <c r="A4" s="59"/>
      <c r="B4" s="60"/>
      <c r="C4" s="60"/>
      <c r="D4" s="4" t="s">
        <v>0</v>
      </c>
      <c r="E4" s="64" t="s">
        <v>24</v>
      </c>
      <c r="F4" s="64"/>
      <c r="G4" s="64"/>
      <c r="H4" s="64"/>
      <c r="I4" s="64" t="s">
        <v>25</v>
      </c>
      <c r="J4" s="64"/>
      <c r="K4" s="64"/>
      <c r="L4" s="64" t="s">
        <v>35</v>
      </c>
      <c r="M4" s="64"/>
      <c r="N4" s="64" t="s">
        <v>26</v>
      </c>
      <c r="O4" s="64"/>
    </row>
    <row r="5" spans="1:15" ht="66.599999999999994" customHeight="1" thickBot="1" x14ac:dyDescent="0.3">
      <c r="A5" s="59"/>
      <c r="B5" s="60"/>
      <c r="C5" s="60"/>
      <c r="D5" s="4">
        <v>1</v>
      </c>
      <c r="E5" s="65" t="s">
        <v>47</v>
      </c>
      <c r="F5" s="65"/>
      <c r="G5" s="65"/>
      <c r="H5" s="65"/>
      <c r="I5" s="66" t="s">
        <v>27</v>
      </c>
      <c r="J5" s="66"/>
      <c r="K5" s="66"/>
      <c r="L5" s="64" t="s">
        <v>36</v>
      </c>
      <c r="M5" s="64"/>
      <c r="N5" s="67" t="s">
        <v>37</v>
      </c>
      <c r="O5" s="67"/>
    </row>
    <row r="6" spans="1:15" ht="50.25" customHeight="1" x14ac:dyDescent="0.25">
      <c r="A6" s="43" t="s">
        <v>28</v>
      </c>
      <c r="B6" s="44"/>
      <c r="C6" s="44"/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1:15" ht="15.75" customHeight="1" x14ac:dyDescent="0.25">
      <c r="A7" s="51" t="s">
        <v>14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</row>
    <row r="8" spans="1:15" ht="96" customHeight="1" x14ac:dyDescent="0.25">
      <c r="A8" s="34" t="s">
        <v>30</v>
      </c>
      <c r="B8" s="48"/>
      <c r="C8" s="35"/>
      <c r="D8" s="34" t="s">
        <v>31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</row>
    <row r="9" spans="1:15" ht="45.75" customHeight="1" x14ac:dyDescent="0.25">
      <c r="A9" s="43" t="s">
        <v>17</v>
      </c>
      <c r="B9" s="43"/>
      <c r="C9" s="43"/>
      <c r="D9" s="53" t="s">
        <v>20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</row>
    <row r="10" spans="1:15" ht="56.25" customHeight="1" x14ac:dyDescent="0.25">
      <c r="A10" s="43" t="s">
        <v>32</v>
      </c>
      <c r="B10" s="43"/>
      <c r="C10" s="43"/>
      <c r="D10" s="43" t="s">
        <v>18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 ht="34.5" customHeight="1" x14ac:dyDescent="0.25">
      <c r="A11" s="43" t="s">
        <v>15</v>
      </c>
      <c r="B11" s="43"/>
      <c r="C11" s="43"/>
      <c r="D11" s="43" t="s">
        <v>33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73.5" customHeight="1" x14ac:dyDescent="0.25">
      <c r="A12" s="68" t="s">
        <v>16</v>
      </c>
      <c r="B12" s="43"/>
      <c r="C12" s="43"/>
      <c r="D12" s="43" t="s">
        <v>34</v>
      </c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5.75" customHeight="1" x14ac:dyDescent="0.25">
      <c r="A13" s="68" t="s">
        <v>10</v>
      </c>
      <c r="B13" s="43"/>
      <c r="C13" s="43"/>
      <c r="D13" s="43" t="s">
        <v>19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24" customHeight="1" x14ac:dyDescent="0.25">
      <c r="A14" s="41" t="s">
        <v>21</v>
      </c>
      <c r="B14" s="41"/>
      <c r="C14" s="42">
        <v>46217</v>
      </c>
      <c r="D14" s="42"/>
      <c r="E14" s="3"/>
      <c r="F14" s="3"/>
      <c r="G14" s="11"/>
      <c r="H14" s="3"/>
      <c r="I14" s="3"/>
      <c r="J14" s="3"/>
      <c r="K14" s="3"/>
      <c r="L14" s="3"/>
      <c r="M14" s="3"/>
      <c r="N14" s="3"/>
      <c r="O14" s="3"/>
    </row>
    <row r="15" spans="1:15" s="7" customFormat="1" ht="29.25" customHeight="1" x14ac:dyDescent="0.25">
      <c r="A15" s="34" t="s">
        <v>10</v>
      </c>
      <c r="B15" s="35"/>
      <c r="C15" s="36">
        <f>SUM(O18:O21)</f>
        <v>9598.6933333333345</v>
      </c>
      <c r="D15" s="37"/>
      <c r="E15" s="38" t="s">
        <v>47</v>
      </c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1:15" s="7" customFormat="1" ht="76.5" customHeight="1" x14ac:dyDescent="0.25">
      <c r="A16" s="27" t="s">
        <v>0</v>
      </c>
      <c r="B16" s="27" t="s">
        <v>1</v>
      </c>
      <c r="C16" s="32" t="s">
        <v>2</v>
      </c>
      <c r="D16" s="33"/>
      <c r="E16" s="8" t="s">
        <v>40</v>
      </c>
      <c r="F16" s="8" t="s">
        <v>44</v>
      </c>
      <c r="G16" s="8" t="s">
        <v>45</v>
      </c>
      <c r="H16" s="8" t="s">
        <v>39</v>
      </c>
      <c r="I16" s="9" t="s">
        <v>12</v>
      </c>
      <c r="J16" s="9" t="s">
        <v>13</v>
      </c>
      <c r="K16" s="27" t="s">
        <v>11</v>
      </c>
      <c r="L16" s="27" t="s">
        <v>8</v>
      </c>
      <c r="M16" s="27" t="s">
        <v>9</v>
      </c>
      <c r="N16" s="27" t="s">
        <v>6</v>
      </c>
      <c r="O16" s="29" t="s">
        <v>7</v>
      </c>
    </row>
    <row r="17" spans="1:19 16380:16380" s="7" customFormat="1" ht="24" customHeight="1" x14ac:dyDescent="0.25">
      <c r="A17" s="28"/>
      <c r="B17" s="31"/>
      <c r="C17" s="10" t="s">
        <v>3</v>
      </c>
      <c r="D17" s="10" t="s">
        <v>4</v>
      </c>
      <c r="E17" s="9" t="s">
        <v>5</v>
      </c>
      <c r="F17" s="9" t="s">
        <v>5</v>
      </c>
      <c r="G17" s="9" t="s">
        <v>5</v>
      </c>
      <c r="H17" s="9" t="s">
        <v>5</v>
      </c>
      <c r="I17" s="9" t="s">
        <v>5</v>
      </c>
      <c r="J17" s="9" t="s">
        <v>5</v>
      </c>
      <c r="K17" s="28"/>
      <c r="L17" s="28"/>
      <c r="M17" s="28"/>
      <c r="N17" s="28"/>
      <c r="O17" s="30"/>
    </row>
    <row r="18" spans="1:19 16380:16380" s="7" customFormat="1" ht="32.25" thickBot="1" x14ac:dyDescent="0.3">
      <c r="A18" s="17">
        <v>1</v>
      </c>
      <c r="B18" s="18" t="s">
        <v>48</v>
      </c>
      <c r="C18" s="20" t="s">
        <v>52</v>
      </c>
      <c r="D18" s="20">
        <v>5</v>
      </c>
      <c r="E18" s="21">
        <v>441</v>
      </c>
      <c r="F18" s="22">
        <v>760</v>
      </c>
      <c r="G18" s="22">
        <v>634.20000000000005</v>
      </c>
      <c r="H18" s="15">
        <f t="shared" ref="H18:H21" si="0">AVERAGE(E18:G18)</f>
        <v>611.73333333333335</v>
      </c>
      <c r="I18" s="5"/>
      <c r="J18" s="5"/>
      <c r="K18" s="13">
        <v>3</v>
      </c>
      <c r="L18" s="14">
        <f t="shared" ref="L18:L21" si="1">STDEV(E18:G18)</f>
        <v>160.68233671854961</v>
      </c>
      <c r="M18" s="12">
        <f t="shared" ref="M18:M21" si="2">L18/H18*100</f>
        <v>26.266728975351395</v>
      </c>
      <c r="N18" s="12" t="str">
        <f t="shared" ref="N18:N21" si="3">IF(M18&lt;33,"ОДНОРОДНЫЕ","НЕОДНОРОДНЫЕ")</f>
        <v>ОДНОРОДНЫЕ</v>
      </c>
      <c r="O18" s="6">
        <v>3058.65</v>
      </c>
      <c r="Q18" s="16"/>
      <c r="R18" s="16"/>
      <c r="S18" s="16"/>
      <c r="XEZ18" s="7">
        <f>SUM(P18:XEY18)</f>
        <v>0</v>
      </c>
    </row>
    <row r="19" spans="1:19 16380:16380" s="7" customFormat="1" ht="32.25" thickBot="1" x14ac:dyDescent="0.3">
      <c r="A19" s="17">
        <v>2</v>
      </c>
      <c r="B19" s="18" t="s">
        <v>43</v>
      </c>
      <c r="C19" s="20" t="s">
        <v>51</v>
      </c>
      <c r="D19" s="20">
        <v>5</v>
      </c>
      <c r="E19" s="21">
        <v>378</v>
      </c>
      <c r="F19" s="22">
        <v>677.25</v>
      </c>
      <c r="G19" s="22">
        <v>544.32000000000005</v>
      </c>
      <c r="H19" s="15">
        <f t="shared" si="0"/>
        <v>533.19000000000005</v>
      </c>
      <c r="I19" s="5"/>
      <c r="J19" s="5"/>
      <c r="K19" s="13">
        <v>3</v>
      </c>
      <c r="L19" s="14">
        <f t="shared" si="1"/>
        <v>149.93514698028599</v>
      </c>
      <c r="M19" s="12">
        <f t="shared" si="2"/>
        <v>28.120397415609066</v>
      </c>
      <c r="N19" s="12" t="str">
        <f t="shared" si="3"/>
        <v>ОДНОРОДНЫЕ</v>
      </c>
      <c r="O19" s="6">
        <f t="shared" ref="O18:O19" si="4">D19*H19</f>
        <v>2665.9500000000003</v>
      </c>
      <c r="Q19" s="16"/>
      <c r="R19" s="16"/>
      <c r="S19" s="16"/>
    </row>
    <row r="20" spans="1:19 16380:16380" s="7" customFormat="1" ht="32.25" thickBot="1" x14ac:dyDescent="0.3">
      <c r="A20" s="17">
        <v>3</v>
      </c>
      <c r="B20" s="19" t="s">
        <v>50</v>
      </c>
      <c r="C20" s="23" t="s">
        <v>49</v>
      </c>
      <c r="D20" s="23">
        <v>4</v>
      </c>
      <c r="E20" s="24">
        <v>504</v>
      </c>
      <c r="F20" s="22">
        <v>760</v>
      </c>
      <c r="G20" s="22">
        <v>725.55000000000007</v>
      </c>
      <c r="H20" s="15">
        <f t="shared" si="0"/>
        <v>663.18333333333339</v>
      </c>
      <c r="I20" s="5"/>
      <c r="J20" s="5"/>
      <c r="K20" s="13">
        <v>3</v>
      </c>
      <c r="L20" s="14">
        <f t="shared" si="1"/>
        <v>138.92876172101049</v>
      </c>
      <c r="M20" s="12">
        <f t="shared" si="2"/>
        <v>20.948771589707796</v>
      </c>
      <c r="N20" s="12" t="str">
        <f t="shared" si="3"/>
        <v>ОДНОРОДНЫЕ</v>
      </c>
      <c r="O20" s="6">
        <f t="shared" ref="O20:O21" si="5">D20*H20</f>
        <v>2652.7333333333336</v>
      </c>
      <c r="Q20" s="16"/>
      <c r="R20" s="16"/>
      <c r="S20" s="16"/>
    </row>
    <row r="21" spans="1:19 16380:16380" s="7" customFormat="1" ht="19.5" thickBot="1" x14ac:dyDescent="0.3">
      <c r="A21" s="17">
        <v>4</v>
      </c>
      <c r="B21" s="18" t="s">
        <v>38</v>
      </c>
      <c r="C21" s="20" t="s">
        <v>52</v>
      </c>
      <c r="D21" s="20">
        <v>2</v>
      </c>
      <c r="E21" s="21">
        <v>441</v>
      </c>
      <c r="F21" s="22">
        <v>756</v>
      </c>
      <c r="G21" s="22">
        <v>635.04</v>
      </c>
      <c r="H21" s="15">
        <f t="shared" si="0"/>
        <v>610.67999999999995</v>
      </c>
      <c r="I21" s="5"/>
      <c r="J21" s="5"/>
      <c r="K21" s="13">
        <v>3</v>
      </c>
      <c r="L21" s="14">
        <f t="shared" si="1"/>
        <v>158.9065989819178</v>
      </c>
      <c r="M21" s="12">
        <f t="shared" si="2"/>
        <v>26.021254827719559</v>
      </c>
      <c r="N21" s="12" t="str">
        <f t="shared" si="3"/>
        <v>ОДНОРОДНЫЕ</v>
      </c>
      <c r="O21" s="6">
        <f t="shared" si="5"/>
        <v>1221.3599999999999</v>
      </c>
      <c r="Q21" s="16"/>
      <c r="R21" s="16"/>
      <c r="S21" s="16"/>
    </row>
    <row r="22" spans="1:19 16380:16380" s="7" customFormat="1" ht="15.75" customHeight="1" x14ac:dyDescent="0.25">
      <c r="Q22" s="16"/>
      <c r="R22" s="16"/>
      <c r="S22" s="16"/>
    </row>
    <row r="23" spans="1:19 16380:16380" s="7" customFormat="1" ht="15.75" hidden="1" x14ac:dyDescent="0.25">
      <c r="E23" s="16">
        <f>SUM(E18:E21)</f>
        <v>1764</v>
      </c>
      <c r="Q23" s="16"/>
      <c r="R23" s="16"/>
      <c r="S23" s="16"/>
    </row>
    <row r="24" spans="1:19 16380:16380" s="7" customFormat="1" ht="37.5" customHeight="1" x14ac:dyDescent="0.25">
      <c r="A24" s="25" t="s">
        <v>41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16"/>
      <c r="R24" s="16"/>
      <c r="S24" s="16"/>
    </row>
    <row r="25" spans="1:19 16380:16380" s="7" customFormat="1" ht="147.75" customHeight="1" x14ac:dyDescent="0.25">
      <c r="A25" s="26" t="s">
        <v>42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16"/>
      <c r="R25" s="16"/>
      <c r="S25" s="16"/>
    </row>
    <row r="26" spans="1:19 16380:16380" s="7" customFormat="1" ht="15.75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Q26" s="16"/>
      <c r="R26" s="16"/>
      <c r="S26" s="16"/>
    </row>
    <row r="27" spans="1:19 16380:16380" s="7" customFormat="1" ht="15.7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Q27" s="16"/>
      <c r="R27" s="16"/>
      <c r="S27" s="16"/>
    </row>
    <row r="28" spans="1:19 16380:16380" s="7" customFormat="1" ht="15.7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Q28" s="16"/>
      <c r="R28" s="16"/>
      <c r="S28" s="16"/>
    </row>
    <row r="29" spans="1:19 16380:16380" s="7" customFormat="1" ht="15.75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Q29" s="16"/>
      <c r="R29" s="16"/>
      <c r="S29" s="16"/>
    </row>
    <row r="30" spans="1:19 16380:16380" s="7" customFormat="1" ht="15.75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Q30" s="16"/>
      <c r="R30" s="16"/>
      <c r="S30" s="16"/>
    </row>
    <row r="31" spans="1:19 16380:16380" s="7" customFormat="1" ht="15.7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Q31" s="16"/>
      <c r="R31" s="16"/>
      <c r="S31" s="16"/>
    </row>
    <row r="32" spans="1:19 16380:16380" s="7" customFormat="1" ht="15.75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Q32" s="16"/>
      <c r="R32" s="16"/>
      <c r="S32" s="16"/>
    </row>
    <row r="33" spans="1:16" s="7" customFormat="1" ht="15.75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34" spans="1:16" s="7" customFormat="1" ht="15.75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 s="7" customFormat="1" ht="15.75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6" s="7" customFormat="1" ht="15.75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6" s="7" customFormat="1" ht="15.7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 s="7" customFormat="1" ht="15.75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6" s="7" customFormat="1" ht="15.75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s="7" customFormat="1" ht="15.75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16" s="7" customFormat="1" ht="34.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</row>
    <row r="42" spans="1:16" s="7" customFormat="1" ht="15.75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</row>
    <row r="43" spans="1:16" s="7" customFormat="1" ht="15.75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 ht="25.5" customHeight="1" x14ac:dyDescent="0.25"/>
    <row r="45" spans="1:16" ht="21.75" customHeight="1" x14ac:dyDescent="0.25"/>
    <row r="46" spans="1:16" ht="21" customHeight="1" x14ac:dyDescent="0.25"/>
    <row r="47" spans="1:16" ht="23.25" customHeight="1" x14ac:dyDescent="0.25"/>
    <row r="48" spans="1:16" ht="22.5" customHeight="1" x14ac:dyDescent="0.25"/>
    <row r="49" ht="139.5" customHeight="1" x14ac:dyDescent="0.25"/>
  </sheetData>
  <mergeCells count="42">
    <mergeCell ref="A11:C11"/>
    <mergeCell ref="D11:O11"/>
    <mergeCell ref="A12:C12"/>
    <mergeCell ref="D12:O12"/>
    <mergeCell ref="A13:C13"/>
    <mergeCell ref="D13:O13"/>
    <mergeCell ref="A9:C9"/>
    <mergeCell ref="D9:O9"/>
    <mergeCell ref="A10:C10"/>
    <mergeCell ref="D10:O10"/>
    <mergeCell ref="K1:O1"/>
    <mergeCell ref="A2:O2"/>
    <mergeCell ref="A3:C5"/>
    <mergeCell ref="D3:O3"/>
    <mergeCell ref="E4:H4"/>
    <mergeCell ref="I4:K4"/>
    <mergeCell ref="L4:M4"/>
    <mergeCell ref="N4:O4"/>
    <mergeCell ref="E5:H5"/>
    <mergeCell ref="I5:K5"/>
    <mergeCell ref="L5:M5"/>
    <mergeCell ref="N5:O5"/>
    <mergeCell ref="A6:C6"/>
    <mergeCell ref="D6:O6"/>
    <mergeCell ref="A8:C8"/>
    <mergeCell ref="D8:O8"/>
    <mergeCell ref="A7:O7"/>
    <mergeCell ref="A15:B15"/>
    <mergeCell ref="C15:D15"/>
    <mergeCell ref="E15:O15"/>
    <mergeCell ref="A14:B14"/>
    <mergeCell ref="C14:D14"/>
    <mergeCell ref="A24:P24"/>
    <mergeCell ref="A25:P25"/>
    <mergeCell ref="L16:L17"/>
    <mergeCell ref="M16:M17"/>
    <mergeCell ref="N16:N17"/>
    <mergeCell ref="O16:O17"/>
    <mergeCell ref="A16:A17"/>
    <mergeCell ref="B16:B17"/>
    <mergeCell ref="C16:D16"/>
    <mergeCell ref="K16:K17"/>
  </mergeCells>
  <conditionalFormatting sqref="N18:N21">
    <cfRule type="containsText" dxfId="5" priority="67" operator="containsText" text="НЕОДНОРОДНЫЕ">
      <formula>NOT(ISERROR(SEARCH("НЕОДНОРОДНЫЕ",N18)))</formula>
    </cfRule>
    <cfRule type="containsText" dxfId="4" priority="68" operator="containsText" text="ОДНОРОДНЫЕ">
      <formula>NOT(ISERROR(SEARCH("ОДНОРОДНЫЕ",N18)))</formula>
    </cfRule>
    <cfRule type="containsText" dxfId="3" priority="69" operator="containsText" text="НЕОДНОРОДНЫЕ">
      <formula>NOT(ISERROR(SEARCH("НЕОДНОРОДНЫЕ",N18)))</formula>
    </cfRule>
    <cfRule type="containsText" dxfId="2" priority="70" operator="containsText" text="НЕ">
      <formula>NOT(ISERROR(SEARCH("НЕ",N18)))</formula>
    </cfRule>
    <cfRule type="containsText" dxfId="1" priority="71" operator="containsText" text="ОДНОРОДНЫЕ">
      <formula>NOT(ISERROR(SEARCH("ОДНОРОДНЫЕ",N18)))</formula>
    </cfRule>
    <cfRule type="containsText" dxfId="0" priority="72" operator="containsText" text="НЕОДНОРОДНЫЕ">
      <formula>NOT(ISERROR(SEARCH("НЕОДНОРОДНЫЕ",N18)))</formula>
    </cfRule>
  </conditionalFormatting>
  <pageMargins left="0.78740157480314965" right="0.39370078740157483" top="0.78740157480314965" bottom="0.39370078740157483" header="0" footer="0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4" sqref="N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2026-08-17T11:05:29Z</dcterms:modified>
</cp:coreProperties>
</file>