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0.10.14.145\obmen1\ЗАКУПКИ 2026\ЗАКУПКИ (до 600 тыс.)\ОСАГО\"/>
    </mc:Choice>
  </mc:AlternateContent>
  <xr:revisionPtr revIDLastSave="0" documentId="13_ncr:1_{D76494EB-60A9-4402-B249-71F7BC3946DE}" xr6:coauthVersionLast="47" xr6:coauthVersionMax="47" xr10:uidLastSave="{00000000-0000-0000-0000-000000000000}"/>
  <bookViews>
    <workbookView xWindow="-120" yWindow="-120" windowWidth="29040" windowHeight="15840" tabRatio="378" xr2:uid="{00000000-000D-0000-FFFF-FFFF00000000}"/>
  </bookViews>
  <sheets>
    <sheet name="TDSheet" sheetId="1" r:id="rId1"/>
  </sheets>
  <definedNames>
    <definedName name="_GoBack" localSheetId="0">TDSheet!#REF!</definedName>
    <definedName name="_xlnm.Print_Area" localSheetId="0">TDSheet!$A$1:$M$31</definedName>
  </definedNames>
  <calcPr calcId="191029"/>
</workbook>
</file>

<file path=xl/calcChain.xml><?xml version="1.0" encoding="utf-8"?>
<calcChain xmlns="http://schemas.openxmlformats.org/spreadsheetml/2006/main">
  <c r="K21" i="1" l="1"/>
  <c r="I19" i="1"/>
  <c r="J19" i="1" s="1"/>
  <c r="H19" i="1"/>
  <c r="I18" i="1"/>
  <c r="J18" i="1" s="1"/>
  <c r="H18" i="1"/>
  <c r="I20" i="1"/>
  <c r="J20" i="1" s="1"/>
  <c r="H20" i="1"/>
  <c r="I17" i="1"/>
  <c r="J17" i="1" s="1"/>
  <c r="H17" i="1"/>
  <c r="H16" i="1" l="1"/>
  <c r="I16" i="1"/>
  <c r="J16" i="1" s="1"/>
</calcChain>
</file>

<file path=xl/sharedStrings.xml><?xml version="1.0" encoding="utf-8"?>
<sst xmlns="http://schemas.openxmlformats.org/spreadsheetml/2006/main" count="37" uniqueCount="33">
  <si>
    <t>Ед. измер.</t>
  </si>
  <si>
    <t>Кол-во</t>
  </si>
  <si>
    <t>Начальная (максимальная) цена контракта (далее - НМЦК) определена в соответствии с Федеральным законом от 05.04.2013 N 44-ФЗ "О контрактной системе в сфере закупок товаров, работ, услуг для обеспечения государственных и муниципальных нужд", приказом Минэкономразвития России от 02.10.2013 N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t>
  </si>
  <si>
    <t>Таблица цен для определения начальной (максимальной) цены контракта</t>
  </si>
  <si>
    <t>Описание объекта закупки в приложении к данному исследованию</t>
  </si>
  <si>
    <t>Метод определения НМЦК: метод сопоставимых рыночных цен (анализа рынка)</t>
  </si>
  <si>
    <t>№
п/п</t>
  </si>
  <si>
    <t>Итого:</t>
  </si>
  <si>
    <t>однородная</t>
  </si>
  <si>
    <t>неоднородная</t>
  </si>
  <si>
    <t>Коэфф. вариации (V), %</t>
  </si>
  <si>
    <t>совокупн. значений</t>
  </si>
  <si>
    <t>Определение однородности и средних значений цен**</t>
  </si>
  <si>
    <t>** Определение однородности совокупности цен в соответствии с п.3.20 приказа Минэкономразвития России от 02.10.2013 N 567</t>
  </si>
  <si>
    <t>*** Среднее значение цен определено по формуле в соответствии с п.3.21 приказа Минэкономразвития России от 02.10.2013 N 567</t>
  </si>
  <si>
    <t>Источники информации и цена за единицу, руб.*</t>
  </si>
  <si>
    <t>Сред. цена***, руб.</t>
  </si>
  <si>
    <t>* Применение корректирующих коэффициентов и индексов в рамках данного исследования нецелесообразно.</t>
  </si>
  <si>
    <t>Наименование объекта закупки</t>
  </si>
  <si>
    <t>Средняя цена за единицу</t>
  </si>
  <si>
    <t xml:space="preserve">Приложение №3 к Форме заявки (в табличной форме с формулами расчета)
</t>
  </si>
  <si>
    <t>шт.</t>
  </si>
  <si>
    <t>Обоснование начальной (максимальной ) цены контракта для определения поставщика (подрядчика, исполнителя) на осуществление Страховщиком обязательного страхования гражданской ответственности Страхователя за причинение вреда жизни, здоровью или имуществу третьих лиц, при эксплуатации транспортных средств, принадлежащих Страхователю на праве собственности (ОСАГО)</t>
  </si>
  <si>
    <t xml:space="preserve"> Полис ОСАГО (автомобиль Toyota Camry)</t>
  </si>
  <si>
    <t>Полис ОСАГО (автомобиль Nissan Тerrano)</t>
  </si>
  <si>
    <t>Расчет обоснования начальной максимальной цены произведен заместителем начальника С.И. Жалниным</t>
  </si>
  <si>
    <t>Полис ОСАГО  ( автомобиль Kia Optima)</t>
  </si>
  <si>
    <t>Предложение № 1 Вх. № 5202 от 08.06.2026г.</t>
  </si>
  <si>
    <t>Предложение №2 Вх. № 5219 от 09.06.2026г.</t>
  </si>
  <si>
    <t>Предложение №3 Вх. №5122 от 05.06.2026г.</t>
  </si>
  <si>
    <t>Полис ОСАГО (автомобиль Renault Duster)</t>
  </si>
  <si>
    <t>Полис ОСАГО (автомобиль Renault Logan )</t>
  </si>
  <si>
    <r>
      <t xml:space="preserve">Проведенные исследования позволяют определить начальную (максимальную) цену контракта в размере 78 175 </t>
    </r>
    <r>
      <rPr>
        <b/>
        <sz val="14"/>
        <color rgb="FF000000"/>
        <rFont val="Times New Roman"/>
        <family val="1"/>
        <charset val="204"/>
      </rPr>
      <t>рублей 53 копейки.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</si>
</sst>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8"/>
      <name val="Arial"/>
      <family val="2"/>
    </font>
    <font>
      <b/>
      <sz val="12"/>
      <color indexed="8"/>
      <name val="Times New Roman"/>
      <family val="1"/>
      <charset val="204"/>
    </font>
    <font>
      <sz val="12"/>
      <color indexed="8"/>
      <name val="Times New Roman"/>
      <family val="1"/>
      <charset val="204"/>
    </font>
    <font>
      <sz val="12"/>
      <name val="Times New Roman"/>
      <family val="1"/>
      <charset val="204"/>
    </font>
    <font>
      <sz val="8"/>
      <name val="Times New Roman"/>
      <family val="1"/>
      <charset val="204"/>
    </font>
    <font>
      <b/>
      <sz val="12"/>
      <name val="Times New Roman"/>
      <family val="1"/>
      <charset val="204"/>
    </font>
    <font>
      <sz val="8"/>
      <name val="Arial Cyr"/>
      <charset val="204"/>
    </font>
    <font>
      <sz val="10"/>
      <name val="Arial Cyr"/>
      <charset val="204"/>
    </font>
    <font>
      <sz val="10"/>
      <name val="Arial"/>
      <family val="2"/>
    </font>
    <font>
      <sz val="10"/>
      <name val="Times New Roman"/>
      <family val="1"/>
      <charset val="204"/>
    </font>
    <font>
      <sz val="8"/>
      <color indexed="9"/>
      <name val="Arial"/>
      <family val="2"/>
    </font>
    <font>
      <b/>
      <sz val="14"/>
      <color indexed="8"/>
      <name val="Times New Roman"/>
      <family val="1"/>
      <charset val="204"/>
    </font>
    <font>
      <sz val="14"/>
      <name val="Times New Roman"/>
      <family val="1"/>
      <charset val="204"/>
    </font>
    <font>
      <sz val="12"/>
      <name val="Arial"/>
      <family val="2"/>
    </font>
    <font>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0" fillId="0" borderId="0" xfId="0" applyAlignment="1">
      <alignment horizontal="left"/>
    </xf>
    <xf numFmtId="0" fontId="2" fillId="0" borderId="0" xfId="0" applyFont="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xf>
    <xf numFmtId="0" fontId="4" fillId="0" borderId="0" xfId="0" applyFont="1"/>
    <xf numFmtId="0" fontId="6" fillId="0" borderId="0" xfId="0" applyFont="1"/>
    <xf numFmtId="0" fontId="8" fillId="0" borderId="0" xfId="0" applyFont="1" applyAlignment="1">
      <alignment horizontal="center" vertical="center" wrapText="1"/>
    </xf>
    <xf numFmtId="1" fontId="8" fillId="0" borderId="0" xfId="0" applyNumberFormat="1" applyFont="1" applyAlignment="1">
      <alignment horizontal="center" vertical="center" wrapText="1"/>
    </xf>
    <xf numFmtId="0" fontId="7" fillId="0" borderId="0" xfId="0" applyFont="1"/>
    <xf numFmtId="0" fontId="8" fillId="0" borderId="0" xfId="0" applyFont="1"/>
    <xf numFmtId="0" fontId="5" fillId="0" borderId="0" xfId="0" applyFont="1"/>
    <xf numFmtId="0" fontId="9" fillId="0" borderId="0" xfId="0" applyFont="1" applyAlignment="1">
      <alignment horizontal="center" vertical="center" wrapText="1"/>
    </xf>
    <xf numFmtId="0" fontId="1" fillId="0" borderId="0" xfId="0" applyFont="1" applyAlignment="1">
      <alignment horizontal="center" vertical="center" wrapText="1"/>
    </xf>
    <xf numFmtId="1" fontId="1" fillId="0" borderId="0" xfId="0" applyNumberFormat="1" applyFont="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xf>
    <xf numFmtId="0" fontId="3" fillId="0" borderId="0" xfId="0" applyFont="1" applyAlignment="1">
      <alignment horizontal="left" vertical="top" wrapText="1"/>
    </xf>
    <xf numFmtId="1" fontId="2" fillId="0" borderId="1" xfId="0" applyNumberFormat="1" applyFont="1" applyBorder="1" applyAlignment="1">
      <alignment horizontal="center" vertical="center" wrapText="1"/>
    </xf>
    <xf numFmtId="0" fontId="3" fillId="0" borderId="0" xfId="0" applyFont="1" applyAlignment="1">
      <alignment horizontal="left" vertical="center"/>
    </xf>
    <xf numFmtId="0" fontId="10" fillId="0" borderId="0" xfId="0" applyFont="1"/>
    <xf numFmtId="0" fontId="3" fillId="0" borderId="0" xfId="0" applyFont="1" applyAlignment="1">
      <alignment horizontal="center" vertical="center"/>
    </xf>
    <xf numFmtId="0" fontId="2" fillId="0" borderId="0" xfId="0" applyFont="1" applyAlignment="1">
      <alignment horizontal="center" vertical="center" wrapText="1"/>
    </xf>
    <xf numFmtId="1"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3" fillId="0" borderId="0" xfId="0" applyFont="1"/>
    <xf numFmtId="0" fontId="5" fillId="0" borderId="0" xfId="0" applyFont="1" applyAlignment="1">
      <alignment vertical="center" wrapText="1"/>
    </xf>
    <xf numFmtId="4" fontId="5" fillId="0" borderId="0" xfId="0" applyNumberFormat="1" applyFont="1" applyAlignment="1">
      <alignment horizontal="center"/>
    </xf>
    <xf numFmtId="0" fontId="12" fillId="0" borderId="0" xfId="0" applyFont="1" applyAlignment="1">
      <alignment horizontal="left"/>
    </xf>
    <xf numFmtId="4" fontId="3" fillId="0" borderId="1" xfId="0" applyNumberFormat="1" applyFont="1" applyBorder="1" applyAlignment="1">
      <alignment horizontal="center" vertical="center"/>
    </xf>
    <xf numFmtId="0" fontId="5" fillId="0" borderId="0" xfId="0" applyFont="1" applyAlignment="1">
      <alignment horizontal="left" vertical="top"/>
    </xf>
    <xf numFmtId="0" fontId="13" fillId="0" borderId="0" xfId="0" applyFont="1"/>
    <xf numFmtId="4" fontId="2" fillId="0" borderId="1" xfId="0" applyNumberFormat="1" applyFont="1" applyBorder="1" applyAlignment="1">
      <alignment horizontal="center" vertical="center" wrapText="1"/>
    </xf>
    <xf numFmtId="14" fontId="9" fillId="0" borderId="0" xfId="0" applyNumberFormat="1" applyFont="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wrapText="1"/>
    </xf>
    <xf numFmtId="0" fontId="14" fillId="0" borderId="1" xfId="0" applyFont="1" applyBorder="1" applyAlignment="1">
      <alignment horizontal="left" vertical="center" wrapText="1"/>
    </xf>
    <xf numFmtId="4" fontId="5" fillId="0" borderId="1" xfId="0" applyNumberFormat="1" applyFont="1" applyBorder="1" applyAlignment="1">
      <alignment horizontal="center" vertical="center"/>
    </xf>
    <xf numFmtId="0" fontId="3" fillId="0" borderId="2" xfId="0" applyFont="1" applyBorder="1" applyAlignment="1">
      <alignment horizontal="center" vertical="center"/>
    </xf>
    <xf numFmtId="0" fontId="5" fillId="0" borderId="3" xfId="0" applyFont="1" applyBorder="1" applyAlignment="1">
      <alignment vertical="center" wrapText="1"/>
    </xf>
    <xf numFmtId="0" fontId="2"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xf numFmtId="0" fontId="0" fillId="0" borderId="0" xfId="0" applyAlignment="1">
      <alignment horizontal="center" wrapText="1"/>
    </xf>
    <xf numFmtId="0" fontId="0" fillId="0" borderId="0" xfId="0"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3" fillId="0" borderId="0" xfId="0" applyFont="1" applyAlignment="1">
      <alignment horizontal="left" vertical="center" wrapText="1"/>
    </xf>
    <xf numFmtId="0" fontId="9" fillId="0" borderId="0" xfId="0" applyFont="1" applyAlignment="1">
      <alignment horizontal="left"/>
    </xf>
    <xf numFmtId="0" fontId="11" fillId="0" borderId="0" xfId="0" applyFont="1" applyAlignment="1">
      <alignment horizontal="left" vertical="center" wrapText="1"/>
    </xf>
    <xf numFmtId="0" fontId="3" fillId="0" borderId="0" xfId="0" applyFont="1" applyAlignment="1">
      <alignment horizontal="left" vertical="top" wrapText="1"/>
    </xf>
    <xf numFmtId="0" fontId="5" fillId="0" borderId="0" xfId="0" applyFont="1" applyAlignment="1">
      <alignment horizontal="left" vertical="top" wrapText="1"/>
    </xf>
  </cellXfs>
  <cellStyles count="1">
    <cellStyle name="Обычны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L53"/>
  <sheetViews>
    <sheetView tabSelected="1" view="pageBreakPreview" topLeftCell="A10" zoomScale="80" zoomScaleNormal="80" zoomScaleSheetLayoutView="80" workbookViewId="0">
      <selection activeCell="B20" sqref="B20"/>
    </sheetView>
  </sheetViews>
  <sheetFormatPr defaultColWidth="10.33203125" defaultRowHeight="11.25" x14ac:dyDescent="0.2"/>
  <cols>
    <col min="1" max="1" width="7.33203125" style="1" customWidth="1"/>
    <col min="2" max="2" width="63.6640625" style="1" customWidth="1"/>
    <col min="3" max="3" width="15" style="1" customWidth="1"/>
    <col min="4" max="4" width="15" customWidth="1"/>
    <col min="5" max="5" width="19" customWidth="1"/>
    <col min="6" max="6" width="19.6640625" customWidth="1"/>
    <col min="7" max="7" width="19.1640625" customWidth="1"/>
    <col min="8" max="8" width="21.33203125" customWidth="1"/>
    <col min="9" max="9" width="14" customWidth="1"/>
    <col min="10" max="10" width="17.6640625" customWidth="1"/>
    <col min="11" max="11" width="20" customWidth="1"/>
    <col min="12" max="12" width="17.1640625" hidden="1" customWidth="1"/>
    <col min="13" max="13" width="0" hidden="1" customWidth="1"/>
    <col min="18" max="18" width="1.83203125" customWidth="1"/>
    <col min="19" max="19" width="2.83203125" customWidth="1"/>
    <col min="20" max="20" width="2.6640625" customWidth="1"/>
  </cols>
  <sheetData>
    <row r="1" spans="1:11" x14ac:dyDescent="0.2">
      <c r="A1" s="45" t="s">
        <v>20</v>
      </c>
      <c r="B1" s="46"/>
      <c r="C1" s="46"/>
      <c r="D1" s="46"/>
      <c r="E1" s="46"/>
      <c r="F1" s="46"/>
      <c r="G1" s="46"/>
      <c r="H1" s="46"/>
      <c r="I1" s="46"/>
      <c r="J1" s="46"/>
      <c r="K1" s="46"/>
    </row>
    <row r="2" spans="1:11" x14ac:dyDescent="0.2">
      <c r="A2" s="20" t="s">
        <v>8</v>
      </c>
      <c r="B2" s="20" t="s">
        <v>9</v>
      </c>
    </row>
    <row r="3" spans="1:11" ht="15.75" customHeight="1" x14ac:dyDescent="0.25">
      <c r="B3" s="57" t="s">
        <v>22</v>
      </c>
      <c r="C3" s="57"/>
      <c r="D3" s="57"/>
      <c r="E3" s="57"/>
      <c r="F3" s="57"/>
      <c r="G3" s="15"/>
      <c r="H3" s="15"/>
      <c r="I3" s="11"/>
      <c r="J3" s="25"/>
      <c r="K3" s="25"/>
    </row>
    <row r="4" spans="1:11" ht="51.75" customHeight="1" x14ac:dyDescent="0.2">
      <c r="B4" s="57"/>
      <c r="C4" s="57"/>
      <c r="D4" s="57"/>
      <c r="E4" s="57"/>
      <c r="F4" s="57"/>
      <c r="G4" s="15"/>
      <c r="H4" s="15"/>
      <c r="I4" s="53"/>
      <c r="J4" s="53"/>
      <c r="K4" s="53"/>
    </row>
    <row r="5" spans="1:11" ht="30" hidden="1" customHeight="1" x14ac:dyDescent="0.25">
      <c r="B5" s="57"/>
      <c r="C5" s="57"/>
      <c r="D5" s="57"/>
      <c r="E5" s="57"/>
      <c r="F5" s="57"/>
      <c r="G5" s="15"/>
      <c r="H5" s="15"/>
      <c r="I5" s="11"/>
      <c r="K5" s="25"/>
    </row>
    <row r="6" spans="1:11" ht="15.75" hidden="1" customHeight="1" x14ac:dyDescent="0.25">
      <c r="B6" s="57"/>
      <c r="C6" s="57"/>
      <c r="D6" s="57"/>
      <c r="E6" s="57"/>
      <c r="F6" s="57"/>
      <c r="G6" s="15"/>
      <c r="H6" s="15"/>
      <c r="I6" s="11"/>
    </row>
    <row r="7" spans="1:11" ht="65.25" customHeight="1" x14ac:dyDescent="0.2">
      <c r="B7" s="56" t="s">
        <v>2</v>
      </c>
      <c r="C7" s="56"/>
      <c r="D7" s="56"/>
      <c r="E7" s="56"/>
      <c r="F7" s="56"/>
      <c r="G7" s="56"/>
      <c r="H7" s="56"/>
      <c r="I7" s="56"/>
      <c r="J7" s="56"/>
      <c r="K7" s="56"/>
    </row>
    <row r="8" spans="1:11" ht="10.5" customHeight="1" x14ac:dyDescent="0.2">
      <c r="B8" s="17"/>
      <c r="C8" s="17"/>
      <c r="D8" s="17"/>
      <c r="E8" s="17"/>
      <c r="F8" s="2"/>
      <c r="G8" s="2"/>
      <c r="H8" s="2"/>
    </row>
    <row r="9" spans="1:11" ht="19.5" customHeight="1" x14ac:dyDescent="0.2">
      <c r="B9" s="30" t="s">
        <v>4</v>
      </c>
      <c r="C9" s="15"/>
      <c r="D9" s="17"/>
      <c r="E9" s="17"/>
      <c r="F9" s="2"/>
      <c r="G9" s="2"/>
      <c r="H9" s="2"/>
    </row>
    <row r="10" spans="1:11" ht="15.75" x14ac:dyDescent="0.25">
      <c r="B10" s="16" t="s">
        <v>5</v>
      </c>
      <c r="C10" s="3"/>
      <c r="D10" s="2"/>
      <c r="E10" s="2"/>
      <c r="F10" s="2"/>
      <c r="G10" s="2"/>
      <c r="H10" s="2"/>
    </row>
    <row r="11" spans="1:11" ht="15.75" x14ac:dyDescent="0.25">
      <c r="A11" s="5"/>
      <c r="B11" s="4"/>
      <c r="C11" s="2"/>
      <c r="D11" s="2"/>
      <c r="E11" s="2"/>
      <c r="F11" s="2"/>
      <c r="G11" s="2"/>
      <c r="H11" s="2"/>
    </row>
    <row r="12" spans="1:11" s="10" customFormat="1" ht="15.75" x14ac:dyDescent="0.2">
      <c r="A12" s="47" t="s">
        <v>6</v>
      </c>
      <c r="B12" s="51" t="s">
        <v>3</v>
      </c>
      <c r="C12" s="51"/>
      <c r="D12" s="51"/>
      <c r="E12" s="51"/>
      <c r="F12" s="51"/>
      <c r="G12" s="51"/>
      <c r="H12" s="51"/>
      <c r="I12" s="51"/>
      <c r="J12" s="51"/>
      <c r="K12" s="51"/>
    </row>
    <row r="13" spans="1:11" s="10" customFormat="1" ht="12.75" customHeight="1" x14ac:dyDescent="0.2">
      <c r="A13" s="48"/>
      <c r="B13" s="52" t="s">
        <v>18</v>
      </c>
      <c r="C13" s="49" t="s">
        <v>0</v>
      </c>
      <c r="D13" s="50" t="s">
        <v>1</v>
      </c>
      <c r="E13" s="49" t="s">
        <v>15</v>
      </c>
      <c r="F13" s="49"/>
      <c r="G13" s="49"/>
      <c r="H13" s="52" t="s">
        <v>12</v>
      </c>
      <c r="I13" s="52"/>
      <c r="J13" s="52"/>
      <c r="K13" s="52"/>
    </row>
    <row r="14" spans="1:11" s="10" customFormat="1" ht="21" customHeight="1" x14ac:dyDescent="0.2">
      <c r="A14" s="48"/>
      <c r="B14" s="52"/>
      <c r="C14" s="49"/>
      <c r="D14" s="50"/>
      <c r="E14" s="49"/>
      <c r="F14" s="49"/>
      <c r="G14" s="49"/>
      <c r="H14" s="52"/>
      <c r="I14" s="52"/>
      <c r="J14" s="52"/>
      <c r="K14" s="52"/>
    </row>
    <row r="15" spans="1:11" s="10" customFormat="1" ht="78" customHeight="1" x14ac:dyDescent="0.2">
      <c r="A15" s="48"/>
      <c r="B15" s="52"/>
      <c r="C15" s="49"/>
      <c r="D15" s="50"/>
      <c r="E15" s="18" t="s">
        <v>27</v>
      </c>
      <c r="F15" s="18" t="s">
        <v>28</v>
      </c>
      <c r="G15" s="18" t="s">
        <v>29</v>
      </c>
      <c r="H15" s="18" t="s">
        <v>19</v>
      </c>
      <c r="I15" s="34" t="s">
        <v>10</v>
      </c>
      <c r="J15" s="34" t="s">
        <v>11</v>
      </c>
      <c r="K15" s="34" t="s">
        <v>16</v>
      </c>
    </row>
    <row r="16" spans="1:11" s="10" customFormat="1" ht="15.75" x14ac:dyDescent="0.2">
      <c r="A16" s="35">
        <v>1</v>
      </c>
      <c r="B16" s="37" t="s">
        <v>26</v>
      </c>
      <c r="C16" s="34" t="s">
        <v>21</v>
      </c>
      <c r="D16" s="35">
        <v>3</v>
      </c>
      <c r="E16" s="32">
        <v>8094.37</v>
      </c>
      <c r="F16" s="32">
        <v>8753.3799999999992</v>
      </c>
      <c r="G16" s="32">
        <v>7655.03</v>
      </c>
      <c r="H16" s="32">
        <f xml:space="preserve"> (E16+F16+G16)/3</f>
        <v>8167.5933333333332</v>
      </c>
      <c r="I16" s="29">
        <f t="shared" ref="I16" si="0">STDEV(E16:G16)/AVERAGE(E16:G16)*100</f>
        <v>6.7685059833860679</v>
      </c>
      <c r="J16" s="29" t="str">
        <f t="shared" ref="J16" si="1">IF(I16&lt;=33,$A$2,$B$2)</f>
        <v>однородная</v>
      </c>
      <c r="K16" s="29">
        <v>24502.77</v>
      </c>
    </row>
    <row r="17" spans="1:11" s="10" customFormat="1" ht="15.75" x14ac:dyDescent="0.2">
      <c r="A17" s="35">
        <v>2</v>
      </c>
      <c r="B17" s="37" t="s">
        <v>23</v>
      </c>
      <c r="C17" s="34" t="s">
        <v>21</v>
      </c>
      <c r="D17" s="35">
        <v>1</v>
      </c>
      <c r="E17" s="32">
        <v>8094.37</v>
      </c>
      <c r="F17" s="32">
        <v>8753.3799999999992</v>
      </c>
      <c r="G17" s="32">
        <v>7655.03</v>
      </c>
      <c r="H17" s="32">
        <f t="shared" ref="H17:H19" si="2" xml:space="preserve"> (E17+F17+G17)/3</f>
        <v>8167.5933333333332</v>
      </c>
      <c r="I17" s="29">
        <f t="shared" ref="I17:I19" si="3">STDEV(E17:G17)/AVERAGE(E17:G17)*100</f>
        <v>6.7685059833860679</v>
      </c>
      <c r="J17" s="29" t="str">
        <f t="shared" ref="J17:J19" si="4">IF(I17&lt;=33,$A$2,$B$2)</f>
        <v>однородная</v>
      </c>
      <c r="K17" s="29">
        <v>8167.59</v>
      </c>
    </row>
    <row r="18" spans="1:11" s="10" customFormat="1" ht="15.75" x14ac:dyDescent="0.2">
      <c r="A18" s="35">
        <v>3</v>
      </c>
      <c r="B18" s="37" t="s">
        <v>24</v>
      </c>
      <c r="C18" s="34" t="s">
        <v>21</v>
      </c>
      <c r="D18" s="35">
        <v>1</v>
      </c>
      <c r="E18" s="32">
        <v>6938.03</v>
      </c>
      <c r="F18" s="32">
        <v>7502.9</v>
      </c>
      <c r="G18" s="32">
        <v>6561.46</v>
      </c>
      <c r="H18" s="32">
        <f t="shared" si="2"/>
        <v>7000.7966666666662</v>
      </c>
      <c r="I18" s="29">
        <f t="shared" si="3"/>
        <v>6.768488816105533</v>
      </c>
      <c r="J18" s="29" t="str">
        <f t="shared" si="4"/>
        <v>однородная</v>
      </c>
      <c r="K18" s="29">
        <v>7000.8</v>
      </c>
    </row>
    <row r="19" spans="1:11" s="10" customFormat="1" ht="15.75" x14ac:dyDescent="0.2">
      <c r="A19" s="35">
        <v>4</v>
      </c>
      <c r="B19" s="37" t="s">
        <v>30</v>
      </c>
      <c r="C19" s="34" t="s">
        <v>21</v>
      </c>
      <c r="D19" s="35">
        <v>3</v>
      </c>
      <c r="E19" s="32">
        <v>8094.37</v>
      </c>
      <c r="F19" s="32">
        <v>8753.3799999999992</v>
      </c>
      <c r="G19" s="32">
        <v>7655.03</v>
      </c>
      <c r="H19" s="32">
        <f t="shared" si="2"/>
        <v>8167.5933333333332</v>
      </c>
      <c r="I19" s="29">
        <f t="shared" si="3"/>
        <v>6.7685059833860679</v>
      </c>
      <c r="J19" s="29" t="str">
        <f t="shared" si="4"/>
        <v>однородная</v>
      </c>
      <c r="K19" s="29">
        <v>24502.77</v>
      </c>
    </row>
    <row r="20" spans="1:11" s="10" customFormat="1" ht="15.75" x14ac:dyDescent="0.2">
      <c r="A20" s="35">
        <v>5</v>
      </c>
      <c r="B20" s="37" t="s">
        <v>31</v>
      </c>
      <c r="C20" s="34" t="s">
        <v>21</v>
      </c>
      <c r="D20" s="35">
        <v>2</v>
      </c>
      <c r="E20" s="32">
        <v>6938.03</v>
      </c>
      <c r="F20" s="32">
        <v>7502.9</v>
      </c>
      <c r="G20" s="32">
        <v>6561.46</v>
      </c>
      <c r="H20" s="32">
        <f t="shared" ref="H20" si="5" xml:space="preserve"> (E20+F20+G20)/3</f>
        <v>7000.7966666666662</v>
      </c>
      <c r="I20" s="29">
        <f t="shared" ref="I20" si="6">STDEV(E20:G20)/AVERAGE(E20:G20)*100</f>
        <v>6.768488816105533</v>
      </c>
      <c r="J20" s="29" t="str">
        <f t="shared" ref="J20" si="7">IF(I20&lt;=33,$A$2,$B$2)</f>
        <v>однородная</v>
      </c>
      <c r="K20" s="29">
        <v>14001.6</v>
      </c>
    </row>
    <row r="21" spans="1:11" s="10" customFormat="1" ht="15.75" x14ac:dyDescent="0.25">
      <c r="A21" s="39"/>
      <c r="B21" s="40" t="s">
        <v>7</v>
      </c>
      <c r="C21" s="41"/>
      <c r="D21" s="42"/>
      <c r="E21" s="43"/>
      <c r="F21" s="43"/>
      <c r="G21" s="43"/>
      <c r="H21" s="43"/>
      <c r="I21" s="44"/>
      <c r="J21" s="44"/>
      <c r="K21" s="38">
        <f>SUM(K16:K20)</f>
        <v>78175.530000000013</v>
      </c>
    </row>
    <row r="22" spans="1:11" s="10" customFormat="1" ht="15.75" x14ac:dyDescent="0.25">
      <c r="A22" s="21"/>
      <c r="B22" s="26"/>
      <c r="C22" s="22"/>
      <c r="D22" s="23"/>
      <c r="E22" s="24"/>
      <c r="F22" s="24"/>
      <c r="G22" s="24"/>
      <c r="H22" s="24"/>
      <c r="I22" s="25"/>
      <c r="J22" s="25"/>
      <c r="K22" s="27"/>
    </row>
    <row r="23" spans="1:11" ht="15.75" x14ac:dyDescent="0.2">
      <c r="A23" s="12"/>
      <c r="B23" s="19" t="s">
        <v>17</v>
      </c>
      <c r="C23" s="13"/>
      <c r="D23" s="14"/>
      <c r="E23" s="14"/>
      <c r="F23" s="14"/>
      <c r="G23" s="14"/>
      <c r="H23" s="14"/>
    </row>
    <row r="24" spans="1:11" ht="15.75" x14ac:dyDescent="0.2">
      <c r="A24" s="12"/>
      <c r="B24" s="19" t="s">
        <v>13</v>
      </c>
      <c r="C24" s="13"/>
      <c r="D24" s="14"/>
      <c r="E24" s="14"/>
      <c r="F24" s="14"/>
      <c r="G24" s="14"/>
      <c r="H24" s="14"/>
    </row>
    <row r="25" spans="1:11" ht="15.75" x14ac:dyDescent="0.2">
      <c r="A25" s="12"/>
      <c r="B25" s="19" t="s">
        <v>14</v>
      </c>
      <c r="C25" s="13"/>
      <c r="D25" s="14"/>
      <c r="E25" s="14"/>
      <c r="F25" s="14"/>
      <c r="G25" s="14"/>
      <c r="H25" s="14"/>
    </row>
    <row r="26" spans="1:11" ht="32.1" customHeight="1" x14ac:dyDescent="0.2">
      <c r="A26" s="12"/>
      <c r="B26" s="19"/>
      <c r="C26" s="13"/>
      <c r="D26" s="14"/>
      <c r="E26" s="14"/>
      <c r="F26" s="14"/>
      <c r="G26" s="14"/>
      <c r="H26" s="14"/>
      <c r="I26" s="36"/>
      <c r="J26" s="36"/>
    </row>
    <row r="27" spans="1:11" ht="42" customHeight="1" x14ac:dyDescent="0.2">
      <c r="A27" s="9"/>
      <c r="B27" s="55" t="s">
        <v>32</v>
      </c>
      <c r="C27" s="55"/>
      <c r="D27" s="55"/>
      <c r="E27" s="55"/>
      <c r="F27" s="55"/>
      <c r="G27" s="55"/>
      <c r="H27" s="55"/>
      <c r="I27" s="55"/>
      <c r="J27" s="55"/>
      <c r="K27" s="55"/>
    </row>
    <row r="28" spans="1:11" ht="12.75" x14ac:dyDescent="0.2">
      <c r="A28" s="6"/>
      <c r="B28" s="6"/>
      <c r="C28" s="7"/>
      <c r="D28" s="8"/>
      <c r="E28" s="8"/>
      <c r="F28" s="8"/>
      <c r="G28" s="8"/>
      <c r="H28" s="8"/>
    </row>
    <row r="29" spans="1:11" ht="18.75" x14ac:dyDescent="0.3">
      <c r="B29" s="28" t="s">
        <v>25</v>
      </c>
    </row>
    <row r="30" spans="1:11" ht="18.75" x14ac:dyDescent="0.3">
      <c r="B30" s="28"/>
    </row>
    <row r="31" spans="1:11" ht="21" customHeight="1" x14ac:dyDescent="0.2">
      <c r="B31" s="54"/>
      <c r="C31" s="54"/>
      <c r="D31" s="33"/>
    </row>
    <row r="32" spans="1:11" ht="18.75" x14ac:dyDescent="0.3">
      <c r="B32" s="28"/>
    </row>
    <row r="53" spans="11:11" ht="15" x14ac:dyDescent="0.2">
      <c r="K53" s="31"/>
    </row>
  </sheetData>
  <mergeCells count="13">
    <mergeCell ref="B31:C31"/>
    <mergeCell ref="B27:K27"/>
    <mergeCell ref="B7:K7"/>
    <mergeCell ref="B3:F6"/>
    <mergeCell ref="B13:B15"/>
    <mergeCell ref="A1:K1"/>
    <mergeCell ref="A12:A15"/>
    <mergeCell ref="C13:C15"/>
    <mergeCell ref="D13:D15"/>
    <mergeCell ref="E13:G14"/>
    <mergeCell ref="B12:K12"/>
    <mergeCell ref="H13:K14"/>
    <mergeCell ref="I4:K4"/>
  </mergeCells>
  <phoneticPr fontId="0" type="noConversion"/>
  <conditionalFormatting sqref="I16:I20">
    <cfRule type="cellIs" dxfId="1" priority="4" operator="greaterThan">
      <formula>33</formula>
    </cfRule>
  </conditionalFormatting>
  <conditionalFormatting sqref="J16:J20">
    <cfRule type="containsText" dxfId="0" priority="1" operator="containsText" text="Неоднородная">
      <formula>NOT(ISERROR(SEARCH("Неоднородная",J16)))</formula>
    </cfRule>
  </conditionalFormatting>
  <pageMargins left="0.39370078740157483" right="0.23622047244094491" top="0.23622047244094491" bottom="0.27559055118110237" header="0.15748031496062992" footer="0.15748031496062992"/>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Цыпина Инесса Юрьевна</dc:creator>
  <cp:lastModifiedBy>irina.vlasova29@yandex.ru</cp:lastModifiedBy>
  <cp:revision>1</cp:revision>
  <cp:lastPrinted>2026-06-10T10:42:25Z</cp:lastPrinted>
  <dcterms:created xsi:type="dcterms:W3CDTF">2013-01-11T07:45:47Z</dcterms:created>
  <dcterms:modified xsi:type="dcterms:W3CDTF">2026-06-10T10:54:33Z</dcterms:modified>
</cp:coreProperties>
</file>