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16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Лист1!$A$1:$P$69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9" i="1" l="1"/>
  <c r="O39" i="1"/>
  <c r="O37" i="1"/>
  <c r="O38" i="1"/>
  <c r="N58" i="1"/>
  <c r="N57" i="1"/>
  <c r="N56" i="1"/>
  <c r="N55" i="1"/>
  <c r="N54" i="1"/>
  <c r="N51" i="1"/>
  <c r="O36" i="1"/>
  <c r="N36" i="1"/>
  <c r="O32" i="1"/>
  <c r="N33" i="1"/>
  <c r="N34" i="1"/>
  <c r="N35" i="1"/>
  <c r="N37" i="1"/>
  <c r="N38" i="1"/>
  <c r="P39" i="1" l="1"/>
  <c r="P36" i="1"/>
  <c r="N32" i="1"/>
  <c r="P37" i="1" l="1"/>
  <c r="P32" i="1"/>
  <c r="O33" i="1"/>
  <c r="P33" i="1" s="1"/>
  <c r="O34" i="1"/>
  <c r="P34" i="1" s="1"/>
  <c r="O35" i="1"/>
  <c r="P35" i="1" s="1"/>
  <c r="P38" i="1"/>
  <c r="N52" i="1"/>
  <c r="N53" i="1"/>
  <c r="N59" i="1" l="1"/>
  <c r="C60" i="1" s="1"/>
</calcChain>
</file>

<file path=xl/sharedStrings.xml><?xml version="1.0" encoding="utf-8"?>
<sst xmlns="http://schemas.openxmlformats.org/spreadsheetml/2006/main" count="75" uniqueCount="60">
  <si>
    <t>Средняя цена</t>
  </si>
  <si>
    <t xml:space="preserve">Наименование товара </t>
  </si>
  <si>
    <t>кол-во источников</t>
  </si>
  <si>
    <t>Коэф-ент вариации</t>
  </si>
  <si>
    <t>Среднее квадратичное отклонение</t>
  </si>
  <si>
    <t>№ п/п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</si>
  <si>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</si>
  <si>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</si>
  <si>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</si>
  <si>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</si>
  <si>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</si>
  <si>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</si>
  <si>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</si>
  <si>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</si>
  <si>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</si>
  <si>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</si>
  <si>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t>n-1</t>
  </si>
  <si>
    <t>, где:</t>
  </si>
  <si>
    <t>n - количество значений, используемых в расчетах</t>
  </si>
  <si>
    <t>VхЦср(к), где:</t>
  </si>
  <si>
    <t>НМЦКрын =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</si>
  <si>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</si>
  <si>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</si>
  <si>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применяемых для пересчета цен товара с учетом различий в характеристиках товаров (при необходимости)</t>
  </si>
  <si>
    <t>Цср(к) - средняя арифметическая величина цены единицы товара, скорректированная с учетом коэффициентов (индексов),</t>
  </si>
  <si>
    <t>НМЦК, руб</t>
  </si>
  <si>
    <t>Цена единицы товара</t>
  </si>
  <si>
    <t>Ц1, Ц2, Ц3, Ц4, Ц5 - цена единицы товара, указанная в источниках информации с номерами 1, 2, 3, 4, 5.</t>
  </si>
  <si>
    <t>НМЦК</t>
  </si>
  <si>
    <t>Наименование мероприятий</t>
  </si>
  <si>
    <t>ед.изм.</t>
  </si>
  <si>
    <t>ОБОСНОВАНИЕ НАЧАЛЬНОЙ (МАКСИМАЛЬНОЙ) ЦЕНЫ КОНТРАКТА</t>
  </si>
  <si>
    <t>Квр - коэффициент вариации, %, не должен превышать 33 %;</t>
  </si>
  <si>
    <t xml:space="preserve">государственных и муниципальных нужд" начальная (максимальная) цена Государственного контракта определена и обоснована посредством применения </t>
  </si>
  <si>
    <t>метода сопостовимых рыночных цен (анализа рынка).</t>
  </si>
  <si>
    <t xml:space="preserve">кол-во </t>
  </si>
  <si>
    <t xml:space="preserve">в соответствии с п.6 ст.22 Федерального закона от 05.04.2013 №44-ФЗ "О контрактной системе в сфере закупок товаров,  работ, услуг для обеспечения  </t>
  </si>
  <si>
    <t>2. Для расчетов использованы коммерческие предложения специализированных организаций</t>
  </si>
  <si>
    <t>Цена руб. за 1 ед.</t>
  </si>
  <si>
    <r>
      <t>(Ц1-Цср)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+(Ц2-Цср)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+(Ц3-Цср)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+(Ц4-Цср)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+(Ц5-Цср)</t>
    </r>
    <r>
      <rPr>
        <vertAlign val="superscript"/>
        <sz val="11"/>
        <rFont val="Times New Roman"/>
        <family val="1"/>
        <charset val="204"/>
      </rPr>
      <t>2</t>
    </r>
  </si>
  <si>
    <t>№ 1</t>
  </si>
  <si>
    <t>№ 2</t>
  </si>
  <si>
    <t xml:space="preserve">№ 3 </t>
  </si>
  <si>
    <t>шт</t>
  </si>
  <si>
    <t xml:space="preserve">                       </t>
  </si>
  <si>
    <t>3. НМЦК методом сопоставимых рыночных цен (анализа рынка) определяется по формуле:</t>
  </si>
  <si>
    <r>
      <t xml:space="preserve">  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Старцева  Ю.В.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</t>
    </r>
  </si>
  <si>
    <t xml:space="preserve"> Начальник ОМТОУПП капитан внутренней службы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</si>
  <si>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</si>
  <si>
    <t>девяносто четыре тысячи пятьсот рублей 00 копеек</t>
  </si>
  <si>
    <t xml:space="preserve">С целью   закупки: запасных частей для автомобиля Соболь ГАЗ 22171   для нужд ФКУ ИК-2 УФСИН России по Смоленской области, </t>
  </si>
  <si>
    <t>компл</t>
  </si>
  <si>
    <t>Механическая рулевая колонка-гур</t>
  </si>
  <si>
    <t>Глушитель Соболь</t>
  </si>
  <si>
    <t>Резонатор</t>
  </si>
  <si>
    <t>Радиатор печки</t>
  </si>
  <si>
    <t>Стойки стабилизатора</t>
  </si>
  <si>
    <t>Главный тормозной цилиндр</t>
  </si>
  <si>
    <t>Ремень генератора-ручейковый</t>
  </si>
  <si>
    <t>Резина зимняя шипованная 205х75х16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</si>
</sst>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color indexed="12"/>
      <name val="Arial Cyr"/>
      <charset val="204"/>
    </font>
    <font>
      <vertAlign val="superscript"/>
      <sz val="11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1" applyAlignment="1" applyProtection="1"/>
    <xf numFmtId="0" fontId="0" fillId="0" borderId="0" xfId="0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Border="1" applyAlignment="1">
      <alignment horizontal="right" vertical="center"/>
    </xf>
    <xf numFmtId="0" fontId="3" fillId="0" borderId="2" xfId="0" applyFont="1" applyBorder="1"/>
    <xf numFmtId="0" fontId="3" fillId="0" borderId="13" xfId="0" applyFont="1" applyBorder="1"/>
    <xf numFmtId="0" fontId="3" fillId="0" borderId="14" xfId="0" applyFont="1" applyBorder="1"/>
    <xf numFmtId="2" fontId="5" fillId="0" borderId="0" xfId="0" applyNumberFormat="1" applyFont="1" applyAlignment="1"/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 vertical="top" wrapText="1"/>
    </xf>
    <xf numFmtId="49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/>
    <xf numFmtId="0" fontId="10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2" fontId="10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Alignment="1"/>
    <xf numFmtId="2" fontId="10" fillId="0" borderId="5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18</xdr:row>
      <xdr:rowOff>9525</xdr:rowOff>
    </xdr:from>
    <xdr:to>
      <xdr:col>7</xdr:col>
      <xdr:colOff>0</xdr:colOff>
      <xdr:row>20</xdr:row>
      <xdr:rowOff>9525</xdr:rowOff>
    </xdr:to>
    <xdr:sp macro="" textlink="">
      <xdr:nvSpPr>
        <xdr:cNvPr id="1262" name="Line 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ShapeType="1"/>
        </xdr:cNvSpPr>
      </xdr:nvSpPr>
      <xdr:spPr bwMode="auto">
        <a:xfrm flipH="1">
          <a:off x="4600575" y="2638425"/>
          <a:ext cx="95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66675</xdr:colOff>
      <xdr:row>20</xdr:row>
      <xdr:rowOff>19050</xdr:rowOff>
    </xdr:to>
    <xdr:sp macro="" textlink="">
      <xdr:nvSpPr>
        <xdr:cNvPr id="1263" name="Line 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4533900" y="28575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workbookViewId="0">
      <selection activeCell="S10" sqref="S10"/>
    </sheetView>
  </sheetViews>
  <sheetFormatPr defaultRowHeight="12.75" x14ac:dyDescent="0.2"/>
  <cols>
    <col min="1" max="1" width="3.140625" customWidth="1"/>
    <col min="2" max="2" width="63.42578125" customWidth="1"/>
    <col min="3" max="3" width="2.28515625" customWidth="1"/>
    <col min="4" max="4" width="14" customWidth="1"/>
    <col min="5" max="5" width="3" customWidth="1"/>
    <col min="6" max="6" width="12.85546875" customWidth="1"/>
    <col min="7" max="7" width="2.42578125" customWidth="1"/>
    <col min="8" max="8" width="12.42578125" customWidth="1"/>
    <col min="9" max="9" width="2.28515625" customWidth="1"/>
    <col min="10" max="10" width="8.5703125" customWidth="1"/>
    <col min="11" max="11" width="2.140625" customWidth="1"/>
    <col min="12" max="12" width="8.42578125" customWidth="1"/>
    <col min="13" max="13" width="6.5703125" customWidth="1"/>
    <col min="14" max="14" width="7.42578125" customWidth="1"/>
    <col min="15" max="15" width="12.28515625" customWidth="1"/>
    <col min="16" max="16" width="14.28515625" customWidth="1"/>
    <col min="18" max="18" width="0.7109375" customWidth="1"/>
    <col min="19" max="19" width="8.85546875" customWidth="1"/>
    <col min="20" max="20" width="5.42578125" hidden="1" customWidth="1"/>
    <col min="21" max="25" width="9.140625" hidden="1" customWidth="1"/>
    <col min="26" max="26" width="1.5703125" hidden="1" customWidth="1"/>
    <col min="27" max="27" width="9.140625" hidden="1" customWidth="1"/>
    <col min="28" max="28" width="0.42578125" customWidth="1"/>
    <col min="32" max="32" width="2.28515625" customWidth="1"/>
  </cols>
  <sheetData>
    <row r="1" spans="1:32" ht="3" customHeight="1" x14ac:dyDescent="0.2">
      <c r="M1" s="99"/>
      <c r="N1" s="99"/>
      <c r="O1" s="99"/>
      <c r="P1" s="99"/>
    </row>
    <row r="2" spans="1:32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31"/>
    </row>
    <row r="3" spans="1:32" ht="12.7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03" t="s">
        <v>44</v>
      </c>
      <c r="N3" s="103"/>
      <c r="O3" s="103"/>
      <c r="P3" s="103"/>
    </row>
    <row r="4" spans="1:32" ht="21.75" customHeight="1" x14ac:dyDescent="0.25">
      <c r="A4" s="100" t="s">
        <v>31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"/>
      <c r="Q4" s="6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1:32" ht="45" customHeight="1" x14ac:dyDescent="0.25">
      <c r="A5" s="101" t="s">
        <v>50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ht="15" customHeight="1" x14ac:dyDescent="0.25">
      <c r="A6" s="13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12.75" customHeight="1" x14ac:dyDescent="0.25">
      <c r="A7" s="91" t="s">
        <v>33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"/>
    </row>
    <row r="8" spans="1:32" ht="12" customHeight="1" x14ac:dyDescent="0.25">
      <c r="A8" s="91" t="s">
        <v>34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1"/>
    </row>
    <row r="9" spans="1:32" ht="3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"/>
    </row>
    <row r="10" spans="1:32" ht="15" x14ac:dyDescent="0.25">
      <c r="A10" s="17" t="s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1"/>
    </row>
    <row r="11" spans="1:32" ht="15" x14ac:dyDescent="0.25">
      <c r="A11" s="20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1"/>
      <c r="Q11" s="1"/>
    </row>
    <row r="12" spans="1:32" ht="15" x14ac:dyDescent="0.25">
      <c r="A12" s="20"/>
      <c r="B12" s="2"/>
      <c r="C12" s="2"/>
      <c r="D12" s="2"/>
      <c r="E12" s="2"/>
      <c r="F12" s="80" t="s">
        <v>8</v>
      </c>
      <c r="G12" s="80"/>
      <c r="H12" s="22" t="s">
        <v>9</v>
      </c>
      <c r="I12" s="81" t="s">
        <v>10</v>
      </c>
      <c r="J12" s="81"/>
      <c r="K12" s="2"/>
      <c r="L12" s="2"/>
      <c r="M12" s="2"/>
      <c r="N12" s="2"/>
      <c r="O12" s="2"/>
      <c r="P12" s="21"/>
      <c r="Q12" s="1"/>
    </row>
    <row r="13" spans="1:32" ht="15" x14ac:dyDescent="0.25">
      <c r="A13" s="20"/>
      <c r="B13" s="2"/>
      <c r="C13" s="2"/>
      <c r="D13" s="2"/>
      <c r="E13" s="2"/>
      <c r="F13" s="80"/>
      <c r="G13" s="80"/>
      <c r="H13" s="23" t="s">
        <v>11</v>
      </c>
      <c r="I13" s="81"/>
      <c r="J13" s="81"/>
      <c r="K13" s="2"/>
      <c r="L13" s="2"/>
      <c r="M13" s="2"/>
      <c r="N13" s="2"/>
      <c r="O13" s="2"/>
      <c r="P13" s="21"/>
      <c r="Q13" s="1"/>
    </row>
    <row r="14" spans="1:32" ht="15" x14ac:dyDescent="0.25">
      <c r="A14" s="20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1"/>
      <c r="Q14" s="1"/>
    </row>
    <row r="15" spans="1:32" ht="14.25" customHeight="1" x14ac:dyDescent="0.25">
      <c r="A15" s="20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1"/>
      <c r="Q15" s="1"/>
    </row>
    <row r="16" spans="1:32" ht="13.5" customHeight="1" x14ac:dyDescent="0.25">
      <c r="A16" s="20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1"/>
      <c r="Q16" s="1"/>
    </row>
    <row r="17" spans="1:17" ht="9.75" customHeight="1" x14ac:dyDescent="0.25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1"/>
      <c r="Q17" s="1"/>
    </row>
    <row r="18" spans="1:17" ht="11.25" customHeight="1" x14ac:dyDescent="0.25">
      <c r="A18" s="20" t="s">
        <v>14</v>
      </c>
      <c r="B18" s="2"/>
      <c r="C18" s="2"/>
      <c r="D18" s="2"/>
      <c r="E18" s="2"/>
      <c r="F18" s="2"/>
      <c r="G18" s="2"/>
      <c r="H18" s="24"/>
      <c r="I18" s="24"/>
      <c r="J18" s="24"/>
      <c r="K18" s="24"/>
      <c r="L18" s="24"/>
      <c r="M18" s="24"/>
      <c r="N18" s="24"/>
      <c r="O18" s="2"/>
      <c r="P18" s="21"/>
      <c r="Q18" s="1"/>
    </row>
    <row r="19" spans="1:17" ht="18" x14ac:dyDescent="0.25">
      <c r="A19" s="20"/>
      <c r="B19" s="2"/>
      <c r="C19" s="2"/>
      <c r="D19" s="2"/>
      <c r="E19" s="2"/>
      <c r="F19" s="80" t="s">
        <v>15</v>
      </c>
      <c r="G19" s="25"/>
      <c r="H19" s="26" t="s">
        <v>39</v>
      </c>
      <c r="I19" s="26"/>
      <c r="J19" s="26"/>
      <c r="K19" s="26"/>
      <c r="L19" s="26"/>
      <c r="M19" s="26"/>
      <c r="N19" s="26"/>
      <c r="O19" s="81" t="s">
        <v>17</v>
      </c>
      <c r="P19" s="21"/>
      <c r="Q19" s="1"/>
    </row>
    <row r="20" spans="1:17" ht="15" x14ac:dyDescent="0.25">
      <c r="A20" s="20"/>
      <c r="B20" s="2"/>
      <c r="C20" s="2"/>
      <c r="D20" s="2"/>
      <c r="E20" s="2"/>
      <c r="F20" s="80"/>
      <c r="G20" s="25"/>
      <c r="H20" s="82" t="s">
        <v>16</v>
      </c>
      <c r="I20" s="82"/>
      <c r="J20" s="82"/>
      <c r="K20" s="82"/>
      <c r="L20" s="82"/>
      <c r="M20" s="82"/>
      <c r="N20" s="82"/>
      <c r="O20" s="81"/>
      <c r="P20" s="21"/>
      <c r="Q20" s="1"/>
    </row>
    <row r="21" spans="1:17" ht="15" x14ac:dyDescent="0.25">
      <c r="A21" s="20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1"/>
      <c r="Q21" s="1"/>
    </row>
    <row r="22" spans="1:17" ht="15" x14ac:dyDescent="0.25">
      <c r="A22" s="20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1"/>
      <c r="Q22" s="1"/>
    </row>
    <row r="23" spans="1:17" ht="0.75" customHeight="1" x14ac:dyDescent="0.25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1"/>
      <c r="Q23" s="1"/>
    </row>
    <row r="24" spans="1:17" ht="15" x14ac:dyDescent="0.25">
      <c r="A24" s="27" t="s">
        <v>37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8"/>
      <c r="Q24" s="1"/>
    </row>
    <row r="25" spans="1:17" ht="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0.7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x14ac:dyDescent="0.25">
      <c r="A27" s="1"/>
      <c r="B27" s="79" t="s">
        <v>40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1"/>
    </row>
    <row r="28" spans="1:17" ht="15" x14ac:dyDescent="0.25">
      <c r="A28" s="8"/>
      <c r="B28" s="79" t="s">
        <v>41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1"/>
      <c r="O28" s="1"/>
      <c r="P28" s="1"/>
      <c r="Q28" s="1"/>
    </row>
    <row r="29" spans="1:17" ht="14.25" customHeight="1" x14ac:dyDescent="0.25">
      <c r="A29" s="8"/>
      <c r="B29" s="83" t="s">
        <v>42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1"/>
    </row>
    <row r="30" spans="1:17" ht="24" customHeight="1" x14ac:dyDescent="0.25">
      <c r="A30" s="92" t="s">
        <v>5</v>
      </c>
      <c r="B30" s="92" t="s">
        <v>29</v>
      </c>
      <c r="C30" s="94" t="s">
        <v>38</v>
      </c>
      <c r="D30" s="95"/>
      <c r="E30" s="95"/>
      <c r="F30" s="95"/>
      <c r="G30" s="95"/>
      <c r="H30" s="95"/>
      <c r="I30" s="95"/>
      <c r="J30" s="95"/>
      <c r="K30" s="95"/>
      <c r="L30" s="96"/>
      <c r="M30" s="92" t="s">
        <v>2</v>
      </c>
      <c r="N30" s="92" t="s">
        <v>4</v>
      </c>
      <c r="O30" s="92" t="s">
        <v>0</v>
      </c>
      <c r="P30" s="92" t="s">
        <v>3</v>
      </c>
      <c r="Q30" s="1"/>
    </row>
    <row r="31" spans="1:17" ht="15" x14ac:dyDescent="0.25">
      <c r="A31" s="93"/>
      <c r="B31" s="93"/>
      <c r="C31" s="97">
        <v>1</v>
      </c>
      <c r="D31" s="98"/>
      <c r="E31" s="97">
        <v>2</v>
      </c>
      <c r="F31" s="98"/>
      <c r="G31" s="97">
        <v>3</v>
      </c>
      <c r="H31" s="98"/>
      <c r="I31" s="97">
        <v>4</v>
      </c>
      <c r="J31" s="98"/>
      <c r="K31" s="97">
        <v>5</v>
      </c>
      <c r="L31" s="98"/>
      <c r="M31" s="93"/>
      <c r="N31" s="93"/>
      <c r="O31" s="93"/>
      <c r="P31" s="93"/>
      <c r="Q31" s="1"/>
    </row>
    <row r="32" spans="1:17" ht="16.5" customHeight="1" x14ac:dyDescent="0.25">
      <c r="A32" s="35">
        <v>1</v>
      </c>
      <c r="B32" s="37" t="s">
        <v>53</v>
      </c>
      <c r="C32" s="53">
        <v>1</v>
      </c>
      <c r="D32" s="54">
        <v>5000</v>
      </c>
      <c r="E32" s="53">
        <v>1</v>
      </c>
      <c r="F32" s="54">
        <v>5100</v>
      </c>
      <c r="G32" s="53">
        <v>1</v>
      </c>
      <c r="H32" s="54">
        <v>6350</v>
      </c>
      <c r="I32" s="53">
        <v>0</v>
      </c>
      <c r="J32" s="55"/>
      <c r="K32" s="53">
        <v>0</v>
      </c>
      <c r="L32" s="55"/>
      <c r="M32" s="56">
        <v>3</v>
      </c>
      <c r="N32" s="56">
        <f>STDEVA(D32,F32,H32)</f>
        <v>752.21893975978548</v>
      </c>
      <c r="O32" s="57">
        <f>(D32+F32+H32)/3</f>
        <v>5483.333333333333</v>
      </c>
      <c r="P32" s="56">
        <f>N32*100/O32</f>
        <v>13.718278536652623</v>
      </c>
      <c r="Q32" s="1"/>
    </row>
    <row r="33" spans="1:17" ht="16.5" customHeight="1" x14ac:dyDescent="0.25">
      <c r="A33" s="36">
        <v>2</v>
      </c>
      <c r="B33" s="37" t="s">
        <v>54</v>
      </c>
      <c r="C33" s="53">
        <v>1</v>
      </c>
      <c r="D33" s="58">
        <v>2400</v>
      </c>
      <c r="E33" s="53">
        <v>1</v>
      </c>
      <c r="F33" s="58">
        <v>2500</v>
      </c>
      <c r="G33" s="53">
        <v>1</v>
      </c>
      <c r="H33" s="58">
        <v>2850</v>
      </c>
      <c r="I33" s="53">
        <v>0</v>
      </c>
      <c r="J33" s="55"/>
      <c r="K33" s="53">
        <v>0</v>
      </c>
      <c r="L33" s="55"/>
      <c r="M33" s="60">
        <v>3</v>
      </c>
      <c r="N33" s="56">
        <f t="shared" ref="N33:N39" si="0">STDEVA(D33,F33,H33)</f>
        <v>236.29078131263043</v>
      </c>
      <c r="O33" s="57">
        <f>(D33+F33+H33)/3</f>
        <v>2583.3333333333335</v>
      </c>
      <c r="P33" s="56">
        <f t="shared" ref="P33:P39" si="1">N33*100/O33</f>
        <v>9.1467399217792416</v>
      </c>
      <c r="Q33" s="1"/>
    </row>
    <row r="34" spans="1:17" ht="18" customHeight="1" x14ac:dyDescent="0.25">
      <c r="A34" s="36">
        <v>3</v>
      </c>
      <c r="B34" s="37" t="s">
        <v>55</v>
      </c>
      <c r="C34" s="53">
        <v>1</v>
      </c>
      <c r="D34" s="58">
        <v>1750</v>
      </c>
      <c r="E34" s="53">
        <v>1</v>
      </c>
      <c r="F34" s="58">
        <v>1780</v>
      </c>
      <c r="G34" s="53">
        <v>1</v>
      </c>
      <c r="H34" s="58">
        <v>1800</v>
      </c>
      <c r="I34" s="53">
        <v>0</v>
      </c>
      <c r="J34" s="55"/>
      <c r="K34" s="53">
        <v>0</v>
      </c>
      <c r="L34" s="55"/>
      <c r="M34" s="60">
        <v>3</v>
      </c>
      <c r="N34" s="56">
        <f t="shared" si="0"/>
        <v>25.166114784235834</v>
      </c>
      <c r="O34" s="57">
        <f t="shared" ref="O34" si="2">(D34+F34+H34)/3</f>
        <v>1776.6666666666667</v>
      </c>
      <c r="P34" s="56">
        <f t="shared" si="1"/>
        <v>1.4164792561483583</v>
      </c>
      <c r="Q34" s="1"/>
    </row>
    <row r="35" spans="1:17" ht="18" customHeight="1" x14ac:dyDescent="0.25">
      <c r="A35" s="36">
        <v>4</v>
      </c>
      <c r="B35" s="37" t="s">
        <v>56</v>
      </c>
      <c r="C35" s="53">
        <v>1</v>
      </c>
      <c r="D35" s="58">
        <v>650</v>
      </c>
      <c r="E35" s="53">
        <v>1</v>
      </c>
      <c r="F35" s="58">
        <v>700</v>
      </c>
      <c r="G35" s="53">
        <v>1</v>
      </c>
      <c r="H35" s="59">
        <v>750</v>
      </c>
      <c r="I35" s="53">
        <v>0</v>
      </c>
      <c r="J35" s="55"/>
      <c r="K35" s="53">
        <v>0</v>
      </c>
      <c r="L35" s="55"/>
      <c r="M35" s="60">
        <v>3</v>
      </c>
      <c r="N35" s="56">
        <f t="shared" si="0"/>
        <v>50</v>
      </c>
      <c r="O35" s="57">
        <f>(D35+F35+H35)/3</f>
        <v>700</v>
      </c>
      <c r="P35" s="56">
        <f t="shared" si="1"/>
        <v>7.1428571428571432</v>
      </c>
      <c r="Q35" s="1"/>
    </row>
    <row r="36" spans="1:17" ht="18" customHeight="1" x14ac:dyDescent="0.25">
      <c r="A36" s="38">
        <v>5</v>
      </c>
      <c r="B36" s="50" t="s">
        <v>57</v>
      </c>
      <c r="C36" s="53">
        <v>1</v>
      </c>
      <c r="D36" s="58">
        <v>2500</v>
      </c>
      <c r="E36" s="53">
        <v>1</v>
      </c>
      <c r="F36" s="58">
        <v>2600</v>
      </c>
      <c r="G36" s="53">
        <v>1</v>
      </c>
      <c r="H36" s="58">
        <v>3800</v>
      </c>
      <c r="I36" s="53">
        <v>0</v>
      </c>
      <c r="J36" s="55"/>
      <c r="K36" s="53">
        <v>0</v>
      </c>
      <c r="L36" s="55"/>
      <c r="M36" s="60">
        <v>3</v>
      </c>
      <c r="N36" s="56">
        <f t="shared" si="0"/>
        <v>723.41781380702389</v>
      </c>
      <c r="O36" s="57">
        <f t="shared" ref="O36:O39" si="3">(D36+F36+H36)/3</f>
        <v>2966.6666666666665</v>
      </c>
      <c r="P36" s="56">
        <f t="shared" si="1"/>
        <v>24.38487012832665</v>
      </c>
      <c r="Q36" s="1"/>
    </row>
    <row r="37" spans="1:17" ht="15.75" customHeight="1" x14ac:dyDescent="0.25">
      <c r="A37" s="36">
        <v>6</v>
      </c>
      <c r="B37" s="37" t="s">
        <v>58</v>
      </c>
      <c r="C37" s="53">
        <v>1</v>
      </c>
      <c r="D37" s="58">
        <v>1550</v>
      </c>
      <c r="E37" s="53">
        <v>1</v>
      </c>
      <c r="F37" s="58">
        <v>1560</v>
      </c>
      <c r="G37" s="53">
        <v>1</v>
      </c>
      <c r="H37" s="58">
        <v>1600</v>
      </c>
      <c r="I37" s="53">
        <v>0</v>
      </c>
      <c r="J37" s="55"/>
      <c r="K37" s="53">
        <v>0</v>
      </c>
      <c r="L37" s="55"/>
      <c r="M37" s="60">
        <v>3</v>
      </c>
      <c r="N37" s="56">
        <f t="shared" si="0"/>
        <v>26.457513110645905</v>
      </c>
      <c r="O37" s="57">
        <f t="shared" si="3"/>
        <v>1570</v>
      </c>
      <c r="P37" s="56">
        <f t="shared" si="1"/>
        <v>1.6851919178755352</v>
      </c>
      <c r="Q37" s="1"/>
    </row>
    <row r="38" spans="1:17" s="43" customFormat="1" ht="15" customHeight="1" x14ac:dyDescent="0.25">
      <c r="A38" s="38">
        <v>7</v>
      </c>
      <c r="B38" s="41" t="s">
        <v>52</v>
      </c>
      <c r="C38" s="56">
        <v>1</v>
      </c>
      <c r="D38" s="58">
        <v>38000</v>
      </c>
      <c r="E38" s="56">
        <v>1</v>
      </c>
      <c r="F38" s="61">
        <v>39000</v>
      </c>
      <c r="G38" s="56">
        <v>1</v>
      </c>
      <c r="H38" s="61">
        <v>44500</v>
      </c>
      <c r="I38" s="56">
        <v>0</v>
      </c>
      <c r="J38" s="62"/>
      <c r="K38" s="56">
        <v>0</v>
      </c>
      <c r="L38" s="62"/>
      <c r="M38" s="60">
        <v>3</v>
      </c>
      <c r="N38" s="56">
        <f t="shared" si="0"/>
        <v>3500</v>
      </c>
      <c r="O38" s="57">
        <f t="shared" si="3"/>
        <v>40500</v>
      </c>
      <c r="P38" s="56">
        <f t="shared" si="1"/>
        <v>8.6419753086419746</v>
      </c>
      <c r="Q38" s="42"/>
    </row>
    <row r="39" spans="1:17" s="43" customFormat="1" ht="15" customHeight="1" x14ac:dyDescent="0.25">
      <c r="A39" s="38">
        <v>8</v>
      </c>
      <c r="B39" s="41" t="s">
        <v>59</v>
      </c>
      <c r="C39" s="56">
        <v>1</v>
      </c>
      <c r="D39" s="61">
        <v>10500</v>
      </c>
      <c r="E39" s="56">
        <v>1</v>
      </c>
      <c r="F39" s="61">
        <v>13600</v>
      </c>
      <c r="G39" s="56">
        <v>1</v>
      </c>
      <c r="H39" s="61">
        <v>13816</v>
      </c>
      <c r="I39" s="56">
        <v>0</v>
      </c>
      <c r="J39" s="62"/>
      <c r="K39" s="56">
        <v>0</v>
      </c>
      <c r="L39" s="62"/>
      <c r="M39" s="60">
        <v>3</v>
      </c>
      <c r="N39" s="56">
        <f t="shared" si="0"/>
        <v>1855.2857821191169</v>
      </c>
      <c r="O39" s="57">
        <f t="shared" si="3"/>
        <v>12638.666666666666</v>
      </c>
      <c r="P39" s="56">
        <f t="shared" si="1"/>
        <v>14.679442310257809</v>
      </c>
      <c r="Q39" s="42"/>
    </row>
    <row r="40" spans="1:17" ht="15" customHeight="1" x14ac:dyDescent="0.25">
      <c r="A40" s="44"/>
      <c r="B40" s="45"/>
      <c r="C40" s="63"/>
      <c r="D40" s="64"/>
      <c r="E40" s="63"/>
      <c r="F40" s="64"/>
      <c r="G40" s="63"/>
      <c r="H40" s="64"/>
      <c r="I40" s="63"/>
      <c r="J40" s="65"/>
      <c r="K40" s="63"/>
      <c r="L40" s="65"/>
      <c r="M40" s="66"/>
      <c r="N40" s="66"/>
      <c r="O40" s="67"/>
      <c r="P40" s="66"/>
      <c r="Q40" s="1"/>
    </row>
    <row r="41" spans="1:17" ht="15" customHeight="1" x14ac:dyDescent="0.25">
      <c r="A41" s="44"/>
      <c r="B41" s="45"/>
      <c r="C41" s="46"/>
      <c r="D41" s="47"/>
      <c r="E41" s="46"/>
      <c r="F41" s="47"/>
      <c r="G41" s="46"/>
      <c r="H41" s="47"/>
      <c r="I41" s="46"/>
      <c r="J41" s="48"/>
      <c r="K41" s="46"/>
      <c r="L41" s="48"/>
      <c r="M41" s="16"/>
      <c r="N41" s="16"/>
      <c r="O41" s="49"/>
      <c r="P41" s="16"/>
      <c r="Q41" s="1"/>
    </row>
    <row r="42" spans="1:17" ht="15" customHeight="1" x14ac:dyDescent="0.25">
      <c r="A42" s="3" t="s">
        <v>45</v>
      </c>
      <c r="B42" s="3"/>
      <c r="C42" s="3"/>
      <c r="D42" s="3"/>
      <c r="E42" s="3"/>
      <c r="F42" s="90" t="s">
        <v>20</v>
      </c>
      <c r="G42" s="90"/>
      <c r="H42" s="91" t="s">
        <v>19</v>
      </c>
      <c r="I42" s="91"/>
      <c r="J42" s="91"/>
      <c r="K42" s="3"/>
      <c r="L42" s="3"/>
      <c r="M42" s="3"/>
      <c r="N42" s="3"/>
      <c r="O42" s="3"/>
      <c r="P42" s="1"/>
      <c r="Q42" s="1"/>
    </row>
    <row r="43" spans="1:17" ht="15" customHeight="1" x14ac:dyDescent="0.25">
      <c r="A43" s="3"/>
      <c r="B43" s="3"/>
      <c r="C43" s="3"/>
      <c r="D43" s="3"/>
      <c r="E43" s="3"/>
      <c r="F43" s="90"/>
      <c r="G43" s="90"/>
      <c r="H43" s="91"/>
      <c r="I43" s="91"/>
      <c r="J43" s="91"/>
      <c r="K43" s="3"/>
      <c r="L43" s="3"/>
      <c r="M43" s="3"/>
      <c r="N43" s="3"/>
      <c r="O43" s="3"/>
      <c r="P43" s="1"/>
      <c r="Q43" s="1"/>
    </row>
    <row r="44" spans="1:17" ht="15" customHeight="1" x14ac:dyDescent="0.25">
      <c r="A44" s="1"/>
      <c r="B44" s="1"/>
      <c r="C44" s="1"/>
      <c r="D44" s="1"/>
      <c r="E44" s="1"/>
      <c r="F44" s="90"/>
      <c r="G44" s="90"/>
      <c r="H44" s="91"/>
      <c r="I44" s="91"/>
      <c r="J44" s="91"/>
      <c r="K44" s="1"/>
      <c r="L44" s="40"/>
      <c r="M44" s="1"/>
      <c r="N44" s="1"/>
      <c r="O44" s="1"/>
      <c r="P44" s="1"/>
      <c r="Q44" s="1"/>
    </row>
    <row r="45" spans="1:17" ht="15" customHeight="1" x14ac:dyDescent="0.25">
      <c r="A45" s="1" t="s">
        <v>21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" customHeight="1" x14ac:dyDescent="0.25">
      <c r="A46" s="1" t="s">
        <v>22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" customHeight="1" x14ac:dyDescent="0.25">
      <c r="A47" s="1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" customHeight="1" x14ac:dyDescent="0.25">
      <c r="A48" s="1" t="s">
        <v>23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" customHeight="1" x14ac:dyDescent="0.25">
      <c r="A49" s="1"/>
      <c r="B49" s="1"/>
      <c r="C49" s="1"/>
      <c r="D49" s="1"/>
      <c r="E49" s="1"/>
      <c r="F49" s="1"/>
      <c r="G49" s="1"/>
      <c r="H49" s="7"/>
      <c r="I49" s="1"/>
      <c r="J49" s="1"/>
      <c r="K49" s="1"/>
      <c r="L49" s="1"/>
      <c r="M49" s="1"/>
      <c r="N49" s="1"/>
      <c r="O49" s="1"/>
      <c r="P49" s="1"/>
      <c r="Q49" s="1"/>
    </row>
    <row r="50" spans="1:17" ht="25.5" customHeight="1" x14ac:dyDescent="0.25">
      <c r="A50" s="39" t="s">
        <v>5</v>
      </c>
      <c r="B50" s="56" t="s">
        <v>1</v>
      </c>
      <c r="C50" s="84" t="s">
        <v>30</v>
      </c>
      <c r="D50" s="85"/>
      <c r="E50" s="86"/>
      <c r="F50" s="56" t="s">
        <v>35</v>
      </c>
      <c r="G50" s="84"/>
      <c r="H50" s="86"/>
      <c r="I50" s="87" t="s">
        <v>26</v>
      </c>
      <c r="J50" s="88"/>
      <c r="K50" s="88"/>
      <c r="L50" s="88"/>
      <c r="M50" s="89"/>
      <c r="N50" s="87" t="s">
        <v>25</v>
      </c>
      <c r="O50" s="88"/>
      <c r="P50" s="89"/>
      <c r="Q50" s="1"/>
    </row>
    <row r="51" spans="1:17" ht="20.100000000000001" customHeight="1" x14ac:dyDescent="0.25">
      <c r="A51" s="35">
        <v>1</v>
      </c>
      <c r="B51" s="37" t="s">
        <v>53</v>
      </c>
      <c r="C51" s="74" t="s">
        <v>43</v>
      </c>
      <c r="D51" s="75"/>
      <c r="E51" s="76"/>
      <c r="F51" s="60">
        <v>1</v>
      </c>
      <c r="G51" s="77">
        <v>1</v>
      </c>
      <c r="H51" s="78"/>
      <c r="I51" s="71">
        <v>5000</v>
      </c>
      <c r="J51" s="72"/>
      <c r="K51" s="72"/>
      <c r="L51" s="72"/>
      <c r="M51" s="73"/>
      <c r="N51" s="71">
        <f>F51*I51</f>
        <v>5000</v>
      </c>
      <c r="O51" s="72"/>
      <c r="P51" s="73"/>
      <c r="Q51" s="1"/>
    </row>
    <row r="52" spans="1:17" ht="20.100000000000001" customHeight="1" x14ac:dyDescent="0.25">
      <c r="A52" s="36">
        <v>2</v>
      </c>
      <c r="B52" s="37" t="s">
        <v>54</v>
      </c>
      <c r="C52" s="74" t="s">
        <v>43</v>
      </c>
      <c r="D52" s="75"/>
      <c r="E52" s="76"/>
      <c r="F52" s="60">
        <v>1</v>
      </c>
      <c r="G52" s="77">
        <v>1</v>
      </c>
      <c r="H52" s="78"/>
      <c r="I52" s="71">
        <v>2400</v>
      </c>
      <c r="J52" s="72"/>
      <c r="K52" s="72"/>
      <c r="L52" s="72"/>
      <c r="M52" s="73"/>
      <c r="N52" s="71">
        <f>F52*I52</f>
        <v>2400</v>
      </c>
      <c r="O52" s="72"/>
      <c r="P52" s="73"/>
      <c r="Q52" s="1"/>
    </row>
    <row r="53" spans="1:17" ht="20.100000000000001" customHeight="1" x14ac:dyDescent="0.25">
      <c r="A53" s="36">
        <v>3</v>
      </c>
      <c r="B53" s="37" t="s">
        <v>55</v>
      </c>
      <c r="C53" s="74" t="s">
        <v>43</v>
      </c>
      <c r="D53" s="75"/>
      <c r="E53" s="76"/>
      <c r="F53" s="60">
        <v>1</v>
      </c>
      <c r="G53" s="77">
        <v>1</v>
      </c>
      <c r="H53" s="78"/>
      <c r="I53" s="71">
        <v>1750</v>
      </c>
      <c r="J53" s="72"/>
      <c r="K53" s="72"/>
      <c r="L53" s="72"/>
      <c r="M53" s="73"/>
      <c r="N53" s="71">
        <f t="shared" ref="N53" si="4">F53*I53</f>
        <v>1750</v>
      </c>
      <c r="O53" s="72"/>
      <c r="P53" s="73"/>
      <c r="Q53" s="1"/>
    </row>
    <row r="54" spans="1:17" ht="20.100000000000001" customHeight="1" x14ac:dyDescent="0.25">
      <c r="A54" s="36">
        <v>4</v>
      </c>
      <c r="B54" s="37" t="s">
        <v>56</v>
      </c>
      <c r="C54" s="74" t="s">
        <v>51</v>
      </c>
      <c r="D54" s="75"/>
      <c r="E54" s="76"/>
      <c r="F54" s="60">
        <v>2</v>
      </c>
      <c r="G54" s="77">
        <v>1</v>
      </c>
      <c r="H54" s="78"/>
      <c r="I54" s="71">
        <v>650</v>
      </c>
      <c r="J54" s="72"/>
      <c r="K54" s="72"/>
      <c r="L54" s="72"/>
      <c r="M54" s="73"/>
      <c r="N54" s="71">
        <f t="shared" ref="N54:N58" si="5">F54*I54</f>
        <v>1300</v>
      </c>
      <c r="O54" s="72"/>
      <c r="P54" s="73"/>
      <c r="Q54" s="1"/>
    </row>
    <row r="55" spans="1:17" ht="20.100000000000001" customHeight="1" x14ac:dyDescent="0.25">
      <c r="A55" s="38">
        <v>5</v>
      </c>
      <c r="B55" s="50" t="s">
        <v>57</v>
      </c>
      <c r="C55" s="112" t="s">
        <v>43</v>
      </c>
      <c r="D55" s="112"/>
      <c r="E55" s="112"/>
      <c r="F55" s="60">
        <v>1</v>
      </c>
      <c r="G55" s="77">
        <v>1</v>
      </c>
      <c r="H55" s="78"/>
      <c r="I55" s="71">
        <v>2500</v>
      </c>
      <c r="J55" s="72"/>
      <c r="K55" s="72"/>
      <c r="L55" s="72"/>
      <c r="M55" s="73"/>
      <c r="N55" s="71">
        <f t="shared" si="5"/>
        <v>2500</v>
      </c>
      <c r="O55" s="72"/>
      <c r="P55" s="73"/>
      <c r="Q55" s="1"/>
    </row>
    <row r="56" spans="1:17" ht="18.75" customHeight="1" x14ac:dyDescent="0.25">
      <c r="A56" s="36">
        <v>6</v>
      </c>
      <c r="B56" s="37" t="s">
        <v>58</v>
      </c>
      <c r="C56" s="74" t="s">
        <v>43</v>
      </c>
      <c r="D56" s="75"/>
      <c r="E56" s="76"/>
      <c r="F56" s="60">
        <v>1</v>
      </c>
      <c r="G56" s="77">
        <v>1</v>
      </c>
      <c r="H56" s="78"/>
      <c r="I56" s="71">
        <v>1550</v>
      </c>
      <c r="J56" s="72"/>
      <c r="K56" s="72"/>
      <c r="L56" s="72"/>
      <c r="M56" s="73"/>
      <c r="N56" s="71">
        <f t="shared" si="5"/>
        <v>1550</v>
      </c>
      <c r="O56" s="72"/>
      <c r="P56" s="73"/>
      <c r="Q56" s="1"/>
    </row>
    <row r="57" spans="1:17" ht="15.75" customHeight="1" x14ac:dyDescent="0.25">
      <c r="A57" s="36">
        <v>7</v>
      </c>
      <c r="B57" s="41" t="s">
        <v>52</v>
      </c>
      <c r="C57" s="74" t="s">
        <v>43</v>
      </c>
      <c r="D57" s="75"/>
      <c r="E57" s="76"/>
      <c r="F57" s="60">
        <v>1</v>
      </c>
      <c r="G57" s="77">
        <v>1</v>
      </c>
      <c r="H57" s="78"/>
      <c r="I57" s="71">
        <v>38000</v>
      </c>
      <c r="J57" s="72"/>
      <c r="K57" s="72"/>
      <c r="L57" s="72"/>
      <c r="M57" s="73"/>
      <c r="N57" s="71">
        <f t="shared" si="5"/>
        <v>38000</v>
      </c>
      <c r="O57" s="72"/>
      <c r="P57" s="73"/>
    </row>
    <row r="58" spans="1:17" ht="20.100000000000001" customHeight="1" x14ac:dyDescent="0.25">
      <c r="A58" s="36">
        <v>8</v>
      </c>
      <c r="B58" s="41" t="s">
        <v>59</v>
      </c>
      <c r="C58" s="74" t="s">
        <v>51</v>
      </c>
      <c r="D58" s="75"/>
      <c r="E58" s="76"/>
      <c r="F58" s="60">
        <v>1</v>
      </c>
      <c r="G58" s="77">
        <v>1</v>
      </c>
      <c r="H58" s="78"/>
      <c r="I58" s="71">
        <v>42000</v>
      </c>
      <c r="J58" s="72"/>
      <c r="K58" s="72"/>
      <c r="L58" s="72"/>
      <c r="M58" s="73"/>
      <c r="N58" s="71">
        <f t="shared" si="5"/>
        <v>42000</v>
      </c>
      <c r="O58" s="72"/>
      <c r="P58" s="73"/>
    </row>
    <row r="59" spans="1:17" ht="20.100000000000001" customHeight="1" x14ac:dyDescent="0.2">
      <c r="A59" s="16"/>
      <c r="B59" s="68"/>
      <c r="C59" s="66"/>
      <c r="D59" s="66"/>
      <c r="E59" s="66"/>
      <c r="F59" s="66"/>
      <c r="G59" s="66"/>
      <c r="H59" s="66"/>
      <c r="I59" s="69"/>
      <c r="J59" s="69"/>
      <c r="K59" s="69"/>
      <c r="L59" s="69"/>
      <c r="M59" s="69"/>
      <c r="N59" s="107">
        <f>SUM(N51:P58)</f>
        <v>94500</v>
      </c>
      <c r="O59" s="107"/>
      <c r="P59" s="107"/>
    </row>
    <row r="60" spans="1:17" ht="20.100000000000001" customHeight="1" x14ac:dyDescent="0.25">
      <c r="A60" s="2"/>
      <c r="B60" s="52" t="s">
        <v>28</v>
      </c>
      <c r="C60" s="111">
        <f>N59</f>
        <v>94500</v>
      </c>
      <c r="D60" s="111"/>
      <c r="E60" s="70"/>
      <c r="F60" s="104" t="s">
        <v>49</v>
      </c>
      <c r="G60" s="104"/>
      <c r="H60" s="104"/>
      <c r="I60" s="104"/>
      <c r="J60" s="104"/>
      <c r="K60" s="104"/>
      <c r="L60" s="104"/>
      <c r="M60" s="104"/>
      <c r="N60" s="104"/>
      <c r="O60" s="104"/>
      <c r="P60" s="104"/>
    </row>
    <row r="61" spans="1:17" ht="20.100000000000001" customHeight="1" x14ac:dyDescent="0.25">
      <c r="A61" s="2"/>
      <c r="B61" s="30"/>
      <c r="C61" s="30"/>
      <c r="D61" s="29"/>
      <c r="E61" s="5"/>
      <c r="F61" s="5"/>
      <c r="G61" s="5"/>
      <c r="H61" s="5"/>
      <c r="I61" s="5"/>
      <c r="J61" s="5"/>
      <c r="K61" s="5"/>
      <c r="L61" s="5"/>
      <c r="M61" s="5"/>
      <c r="N61" s="4"/>
      <c r="O61" s="4"/>
      <c r="P61" s="10"/>
    </row>
    <row r="62" spans="1:17" ht="54" customHeight="1" x14ac:dyDescent="0.25">
      <c r="A62" s="2"/>
      <c r="B62" s="108" t="s">
        <v>48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</row>
    <row r="63" spans="1:17" ht="42.75" customHeight="1" x14ac:dyDescent="0.25">
      <c r="A63" s="2"/>
      <c r="B63" s="51" t="s">
        <v>47</v>
      </c>
      <c r="C63" s="33"/>
      <c r="D63" s="33"/>
      <c r="E63" s="33"/>
      <c r="F63" s="33"/>
      <c r="G63" s="33"/>
      <c r="H63" s="110" t="s">
        <v>46</v>
      </c>
      <c r="I63" s="110"/>
      <c r="J63" s="110"/>
      <c r="K63" s="110"/>
      <c r="L63" s="110"/>
      <c r="M63" s="110"/>
      <c r="N63" s="110"/>
      <c r="O63" s="110"/>
      <c r="P63" s="110"/>
    </row>
    <row r="64" spans="1:17" ht="17.25" customHeight="1" x14ac:dyDescent="0.25">
      <c r="A64" s="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ht="15" x14ac:dyDescent="0.25">
      <c r="A65" s="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5" x14ac:dyDescent="0.25">
      <c r="A66" s="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5" x14ac:dyDescent="0.25">
      <c r="A67" s="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6" ht="15" x14ac:dyDescent="0.25">
      <c r="A68" s="2"/>
      <c r="B68" s="109"/>
      <c r="C68" s="105"/>
      <c r="D68" s="105"/>
      <c r="E68" s="105"/>
      <c r="F68" s="105"/>
      <c r="G68" s="105"/>
      <c r="H68" s="106"/>
      <c r="I68" s="106"/>
      <c r="J68" s="106"/>
      <c r="K68" s="106"/>
      <c r="L68" s="106"/>
      <c r="M68" s="106"/>
      <c r="N68" s="106"/>
      <c r="O68" s="106"/>
      <c r="P68" s="106"/>
    </row>
    <row r="69" spans="1:16" ht="15" x14ac:dyDescent="0.25">
      <c r="A69" s="2"/>
      <c r="B69" s="109"/>
      <c r="C69" s="15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x14ac:dyDescent="0.2">
      <c r="B70" s="109"/>
    </row>
    <row r="71" spans="1:16" x14ac:dyDescent="0.2">
      <c r="B71" s="109"/>
    </row>
    <row r="74" spans="1:16" ht="30.75" customHeight="1" x14ac:dyDescent="0.2"/>
    <row r="82" spans="8:8" x14ac:dyDescent="0.2">
      <c r="H82" s="9"/>
    </row>
    <row r="94" spans="8:8" ht="17.25" customHeight="1" x14ac:dyDescent="0.2"/>
    <row r="95" spans="8:8" ht="13.5" customHeight="1" x14ac:dyDescent="0.2"/>
    <row r="96" spans="8:8" ht="14.25" customHeight="1" x14ac:dyDescent="0.2"/>
    <row r="97" ht="5.25" customHeight="1" x14ac:dyDescent="0.2"/>
    <row r="98" ht="42" customHeight="1" x14ac:dyDescent="0.2"/>
    <row r="99" ht="42" customHeight="1" x14ac:dyDescent="0.2"/>
    <row r="100" ht="42" customHeight="1" x14ac:dyDescent="0.2"/>
    <row r="101" ht="42" customHeight="1" x14ac:dyDescent="0.2"/>
    <row r="102" ht="42" customHeight="1" x14ac:dyDescent="0.2"/>
    <row r="103" ht="42" customHeight="1" x14ac:dyDescent="0.2"/>
    <row r="104" ht="32.25" customHeight="1" x14ac:dyDescent="0.2"/>
    <row r="105" ht="15" hidden="1" customHeight="1" x14ac:dyDescent="0.2"/>
  </sheetData>
  <mergeCells count="73">
    <mergeCell ref="F60:P60"/>
    <mergeCell ref="G53:H53"/>
    <mergeCell ref="O19:O20"/>
    <mergeCell ref="C68:G68"/>
    <mergeCell ref="H68:P68"/>
    <mergeCell ref="N59:P59"/>
    <mergeCell ref="B62:P62"/>
    <mergeCell ref="B68:B71"/>
    <mergeCell ref="H63:P63"/>
    <mergeCell ref="C60:D60"/>
    <mergeCell ref="C56:E56"/>
    <mergeCell ref="C57:E57"/>
    <mergeCell ref="G56:H56"/>
    <mergeCell ref="I54:M54"/>
    <mergeCell ref="I56:M56"/>
    <mergeCell ref="I52:M52"/>
    <mergeCell ref="N52:P52"/>
    <mergeCell ref="G54:H54"/>
    <mergeCell ref="I53:M53"/>
    <mergeCell ref="G57:H57"/>
    <mergeCell ref="M1:P1"/>
    <mergeCell ref="A8:P8"/>
    <mergeCell ref="A4:O4"/>
    <mergeCell ref="A7:P7"/>
    <mergeCell ref="B28:M28"/>
    <mergeCell ref="A5:P5"/>
    <mergeCell ref="A2:O2"/>
    <mergeCell ref="M3:P3"/>
    <mergeCell ref="N30:N31"/>
    <mergeCell ref="G31:H31"/>
    <mergeCell ref="A30:A31"/>
    <mergeCell ref="P30:P31"/>
    <mergeCell ref="B30:B31"/>
    <mergeCell ref="C30:L30"/>
    <mergeCell ref="O30:O31"/>
    <mergeCell ref="C31:D31"/>
    <mergeCell ref="E31:F31"/>
    <mergeCell ref="I31:J31"/>
    <mergeCell ref="K31:L31"/>
    <mergeCell ref="M30:M31"/>
    <mergeCell ref="N51:P51"/>
    <mergeCell ref="N55:P55"/>
    <mergeCell ref="I55:M55"/>
    <mergeCell ref="G55:H55"/>
    <mergeCell ref="B29:P29"/>
    <mergeCell ref="C50:E50"/>
    <mergeCell ref="G50:H50"/>
    <mergeCell ref="I50:M50"/>
    <mergeCell ref="F42:G44"/>
    <mergeCell ref="H42:J44"/>
    <mergeCell ref="N50:P50"/>
    <mergeCell ref="C51:E51"/>
    <mergeCell ref="I51:M51"/>
    <mergeCell ref="C52:E52"/>
    <mergeCell ref="G52:H52"/>
    <mergeCell ref="G51:H51"/>
    <mergeCell ref="B27:P27"/>
    <mergeCell ref="F12:G13"/>
    <mergeCell ref="I12:J13"/>
    <mergeCell ref="F19:F20"/>
    <mergeCell ref="H20:N20"/>
    <mergeCell ref="N58:P58"/>
    <mergeCell ref="C58:E58"/>
    <mergeCell ref="I58:M58"/>
    <mergeCell ref="G58:H58"/>
    <mergeCell ref="I57:M57"/>
    <mergeCell ref="N56:P56"/>
    <mergeCell ref="N53:P53"/>
    <mergeCell ref="N57:P57"/>
    <mergeCell ref="N54:P54"/>
    <mergeCell ref="C54:E54"/>
    <mergeCell ref="C55:E55"/>
    <mergeCell ref="C53:E53"/>
  </mergeCells>
  <phoneticPr fontId="1" type="noConversion"/>
  <pageMargins left="0.19" right="0.92" top="0.19685039370078741" bottom="0.19685039370078741" header="0.19685039370078741" footer="0.1968503937007874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ПТЦ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Иващенко</dc:creator>
  <cp:lastModifiedBy>Наталья госзакупки</cp:lastModifiedBy>
  <cp:lastPrinted>2026-05-28T05:05:35Z</cp:lastPrinted>
  <dcterms:created xsi:type="dcterms:W3CDTF">2014-01-17T07:20:23Z</dcterms:created>
  <dcterms:modified xsi:type="dcterms:W3CDTF">2026-08-18T07:26:01Z</dcterms:modified>
</cp:coreProperties>
</file>