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4035" yWindow="1710" windowWidth="23475" windowHeight="14040"/>
  </bookViews>
  <sheets>
    <sheet name="2026" sheetId="4" r:id="rId1"/>
    <sheet name="Обоснование" sheetId="1" r:id="rId2"/>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7" i="4" l="1"/>
  <c r="O26" i="4"/>
  <c r="O28" i="4" l="1"/>
  <c r="Q39" i="4"/>
  <c r="Q38" i="4"/>
  <c r="Q37" i="4"/>
  <c r="Q36" i="4" l="1"/>
  <c r="Q35" i="4"/>
  <c r="Q34" i="4"/>
  <c r="S34" i="4" s="1"/>
  <c r="Q26" i="4" l="1"/>
  <c r="Q27" i="4"/>
  <c r="B27" i="4"/>
  <c r="S26" i="4" l="1"/>
  <c r="D5" i="1"/>
  <c r="D7" i="1" s="1"/>
  <c r="Q33" i="4"/>
  <c r="S33" i="4" s="1"/>
  <c r="Q32" i="4"/>
  <c r="S32" i="4" s="1"/>
  <c r="Q31" i="4"/>
  <c r="S31" i="4" s="1"/>
  <c r="Q30" i="4"/>
  <c r="S30" i="4" s="1"/>
  <c r="Q29" i="4"/>
  <c r="S29" i="4" s="1"/>
  <c r="Q28" i="4"/>
  <c r="S28" i="4" s="1"/>
  <c r="S27" i="4"/>
  <c r="B16" i="4"/>
  <c r="B17" i="4" s="1"/>
  <c r="B18" i="4" s="1"/>
  <c r="B19" i="4" s="1"/>
  <c r="B4" i="4"/>
  <c r="B5" i="4" s="1"/>
  <c r="B6" i="4" s="1"/>
  <c r="B7" i="4" s="1"/>
  <c r="B8" i="4" s="1"/>
  <c r="B9" i="4" s="1"/>
  <c r="B10" i="4" s="1"/>
  <c r="B11" i="4" s="1"/>
  <c r="B12" i="4" s="1"/>
  <c r="B13" i="4" s="1"/>
  <c r="B14" i="4" s="1"/>
  <c r="Q40" i="4" l="1"/>
</calcChain>
</file>

<file path=xl/sharedStrings.xml><?xml version="1.0" encoding="utf-8"?>
<sst xmlns="http://schemas.openxmlformats.org/spreadsheetml/2006/main" count="136" uniqueCount="97">
  <si>
    <t>TOYOTA CAMRY</t>
  </si>
  <si>
    <t>JTNBE40K103135985</t>
  </si>
  <si>
    <t>JTNBE40K003177807</t>
  </si>
  <si>
    <t>XW7BE40K40S003192</t>
  </si>
  <si>
    <t>JTNBE40K903180818</t>
  </si>
  <si>
    <t>XW7BF4HK30S109408</t>
  </si>
  <si>
    <t>XW7BF4HKX0S109356</t>
  </si>
  <si>
    <t>XW7BF4HK00S109205</t>
  </si>
  <si>
    <t>XW7BF4HK70S107581</t>
  </si>
  <si>
    <t>В 075 НВ 124</t>
  </si>
  <si>
    <t>UAZ 396221 3163</t>
  </si>
  <si>
    <t>№ п/п</t>
  </si>
  <si>
    <t>Идентификационный номер (VIN)</t>
  </si>
  <si>
    <t>Марка, модель ТС</t>
  </si>
  <si>
    <t>Гос. номер</t>
  </si>
  <si>
    <t>Год выпуска</t>
  </si>
  <si>
    <t>Категория ТС</t>
  </si>
  <si>
    <t>В</t>
  </si>
  <si>
    <t>КТ</t>
  </si>
  <si>
    <t>КО</t>
  </si>
  <si>
    <t>КБМ</t>
  </si>
  <si>
    <t>В 050 НВ 124</t>
  </si>
  <si>
    <t>Р 136 ОА 124</t>
  </si>
  <si>
    <t>Р 156 ОА 124</t>
  </si>
  <si>
    <t>Р 153 ОА 124</t>
  </si>
  <si>
    <t>FORD MONDEO</t>
  </si>
  <si>
    <t>LADA VESTA</t>
  </si>
  <si>
    <t>А 532 РР 124</t>
  </si>
  <si>
    <t>XTAGFL110NY633650</t>
  </si>
  <si>
    <t>В 128 НВ 124</t>
  </si>
  <si>
    <t>В 139 НВ 124</t>
  </si>
  <si>
    <t>WF0DXXGBBD8C26133</t>
  </si>
  <si>
    <t>Р 006 НУ 124</t>
  </si>
  <si>
    <t>XTT316300M1006107</t>
  </si>
  <si>
    <t>К 265 РА 124</t>
  </si>
  <si>
    <t>Р 150 ОА 124</t>
  </si>
  <si>
    <t>А 923 РР 124</t>
  </si>
  <si>
    <t>А 914 РР 124</t>
  </si>
  <si>
    <t>XTAGFК110NY627472</t>
  </si>
  <si>
    <t>XTAGFК110NY633388</t>
  </si>
  <si>
    <t>LADA VESTA GFK330</t>
  </si>
  <si>
    <t>B</t>
  </si>
  <si>
    <t>H 668 PH 124</t>
  </si>
  <si>
    <t>XTAGFK330NY619259</t>
  </si>
  <si>
    <t>B 064 OX 124</t>
  </si>
  <si>
    <t>XW7BF4HK50S167620</t>
  </si>
  <si>
    <t>RENAULT LOGAN</t>
  </si>
  <si>
    <t>X74SRAT453927382</t>
  </si>
  <si>
    <t>T 846 HE 124</t>
  </si>
  <si>
    <t>"кВт"</t>
  </si>
  <si>
    <t>л.с.</t>
  </si>
  <si>
    <t>мощ. двигателя</t>
  </si>
  <si>
    <t>110</t>
  </si>
  <si>
    <t>118</t>
  </si>
  <si>
    <t>75</t>
  </si>
  <si>
    <t>122,7</t>
  </si>
  <si>
    <t>78</t>
  </si>
  <si>
    <t>149,6</t>
  </si>
  <si>
    <t>160</t>
  </si>
  <si>
    <t>102</t>
  </si>
  <si>
    <t>167</t>
  </si>
  <si>
    <t>106,08</t>
  </si>
  <si>
    <t>Мощ.ность двигателя</t>
  </si>
  <si>
    <t xml:space="preserve"> предмет контракта</t>
  </si>
  <si>
    <t>1.</t>
  </si>
  <si>
    <t xml:space="preserve">Основные характеристики объекта закупки
</t>
  </si>
  <si>
    <t>3.</t>
  </si>
  <si>
    <t>4.</t>
  </si>
  <si>
    <t>Дата подготовки обоснования НМЦК</t>
  </si>
  <si>
    <t xml:space="preserve">                          (должность)</t>
  </si>
  <si>
    <t xml:space="preserve">                                  подпись\ расшифровка подписи</t>
  </si>
  <si>
    <t>Обоснование начальной максимальной цены контракта</t>
  </si>
  <si>
    <t xml:space="preserve">Расчет страховой премии </t>
  </si>
  <si>
    <t>Расчет НМЦК</t>
  </si>
  <si>
    <t xml:space="preserve">Корректирующий коэффициент </t>
  </si>
  <si>
    <t>не применяется</t>
  </si>
  <si>
    <t>Итого НМЦК</t>
  </si>
  <si>
    <t xml:space="preserve">Оказание услуг, связанных с обязательным страхованием гражданской ответственности владельцев транспортных средств (ОСАГО)                                                    </t>
  </si>
  <si>
    <t>согласно описанию объекта закупки (технического задания)</t>
  </si>
  <si>
    <t>КС</t>
  </si>
  <si>
    <t>Главный специалист контрактной службы</t>
  </si>
  <si>
    <t>____________________ \ Булатова Д.С.</t>
  </si>
  <si>
    <t xml:space="preserve">итог </t>
  </si>
  <si>
    <t>C</t>
  </si>
  <si>
    <t>LADA NIVA</t>
  </si>
  <si>
    <t>XTA212300S0957328</t>
  </si>
  <si>
    <t>82</t>
  </si>
  <si>
    <t>51</t>
  </si>
  <si>
    <t>Приложение</t>
  </si>
  <si>
    <t>ТБ макс.</t>
  </si>
  <si>
    <t>124,2</t>
  </si>
  <si>
    <t>168,9</t>
  </si>
  <si>
    <t>XZV3010GAS0004417</t>
  </si>
  <si>
    <t>3010GA, специализированный, рефрижератор</t>
  </si>
  <si>
    <t>М838АМ224</t>
  </si>
  <si>
    <t>С465АЕ224</t>
  </si>
  <si>
    <t>В соответствии с Указанием Банка России от 09.10.2025 N 7204-У "О страховых тарифах по обязательному страхованию гражданской ответственности владельцев транспортных средств" (вместе с "Требованиями к структуре страховых тарифов по обязательному страхованию гражданской ответственности владельцев транспортных средств", "Порядком применения страховых тарифов по обязательному страхованию гражданской ответственности владельцев транспортных средств страховщиками при определении страховой премии по договору обязательного страхования гражданской ответственности владельцев транспортных средств")
размер страховой премии, подлежащей уплате по договору обязательного страхования (далее - Т) определяется по следующей формуле:
Транспортные средства категорий "B" -  Т = ТБ x КТ x КБМ x КВС x КО x КМ x КС 
Транспортные средства категорий "A", "M", "C", "CE", "D", "DE", "Tb", "Tm", тракторы, самоходные дорожно-строительные и иные машины - Т = ТБ x КТ x КБМ x КВС x КО x КС  
 ТБ - Базовая ставка страхового тарифа     
 КТ  - Коэффициент страховых тарифов в зависимости от территории преимущественного использования транспортного средства
 КБМ - Коэффициент страховых тарифов в зависимости от количества произведенных страховщиками страховых возмещений в предшествующие периоды
 КВС - Коэффициент страховых тарифов в зависимости от характеристик (навыков) допущенных к управлению транспортным средством водителей (стажа управления транспортными средствами, соответствующими по категории транспортному средству, в отношении которого заключается договор обязательного страхования, возраста водителя)
 КО - Коэффициент страховых тарифов в зависимости от отсутствия в договоре обязательного страхования условия, предусматривающего управление транспортным средством только указанными страхователем водителями 
 КМ - Коэффициент страховых тарифов в зависимости от технических характеристик (мощности двигателя) транспортного средства
 КС - Коэффициент страховых тарифов в зависимости от сезонного и иного временного использования транспортного средства
Для категории транспортных средств "B", "BE" собственниками которых являются юридические лица (в том числе транспортные средства специального назначения, транспортные средства оперативных служб) базовый страховой тариф установлен Указанием ЦБ РФ в диапазоне от 724,00 руб. до 6 580,00 руб.;            Для категории транспортных средств "C" и "CE" и подкатегорий "C1" и "C1E"  собственниками которых являются юридические лица (в том числе транспортные средства специального назначения, транспортные средства оперативных служб) базовый страховой тариф установлен Указанием ЦБ РФ в диапазоне от 791,00 руб. до 13 709,00 руб.                                                                                                                                                                                                                                                      Для расчета страховой премии были применены максимальные базовые ставки страхового тарифа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</si>
</sst>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Red]#,##0.00"/>
  </numFmts>
  <fonts count="18" x14ac:knownFonts="1">
    <font>
      <sz val="11"/>
      <color theme="1"/>
      <name val="Calibri"/>
      <family val="2"/>
      <scheme val="minor"/>
    </font>
    <font>
      <sz val="12"/>
      <name val="Times New Roman"/>
      <family val="1"/>
      <charset val="204"/>
    </font>
    <font>
      <sz val="8"/>
      <name val="Calibri"/>
      <family val="2"/>
      <scheme val="minor"/>
    </font>
    <font>
      <sz val="14"/>
      <name val="Arial Cyr"/>
      <charset val="204"/>
    </font>
    <font>
      <sz val="14"/>
      <name val="Times New Roman"/>
      <family val="1"/>
      <charset val="204"/>
    </font>
    <font>
      <b/>
      <sz val="14"/>
      <name val="Times New Roman"/>
      <family val="1"/>
      <charset val="204"/>
    </font>
    <font>
      <sz val="11"/>
      <name val="Arial Cyr"/>
      <charset val="204"/>
    </font>
    <font>
      <sz val="10"/>
      <name val="Times New Roman"/>
      <family val="1"/>
      <charset val="204"/>
    </font>
    <font>
      <u/>
      <sz val="12"/>
      <name val="Times New Roman"/>
      <family val="1"/>
      <charset val="204"/>
    </font>
    <font>
      <sz val="11"/>
      <name val="Times New Roman"/>
      <family val="1"/>
      <charset val="204"/>
    </font>
    <font>
      <b/>
      <sz val="11"/>
      <name val="Times New Roman"/>
      <family val="1"/>
      <charset val="204"/>
    </font>
    <font>
      <sz val="14"/>
      <color theme="1"/>
      <name val="Times New Roman"/>
      <family val="1"/>
      <charset val="204"/>
    </font>
    <font>
      <sz val="14"/>
      <color theme="1"/>
      <name val="Calibri"/>
      <family val="2"/>
      <scheme val="minor"/>
    </font>
    <font>
      <sz val="14"/>
      <color rgb="FF000000"/>
      <name val="Times New Roman"/>
      <family val="1"/>
      <charset val="204"/>
    </font>
    <font>
      <sz val="14"/>
      <color rgb="FFFF0000"/>
      <name val="Times New Roman"/>
      <family val="1"/>
      <charset val="204"/>
    </font>
    <font>
      <sz val="14"/>
      <color rgb="FFFF0000"/>
      <name val="Calibri"/>
      <family val="2"/>
      <scheme val="minor"/>
    </font>
    <font>
      <sz val="11"/>
      <color rgb="FF000000"/>
      <name val="Times New Roman"/>
      <family val="1"/>
      <charset val="204"/>
    </font>
    <font>
      <b/>
      <sz val="9"/>
      <color rgb="FF383838"/>
      <name val="Tahoma"/>
      <family val="2"/>
      <charset val="204"/>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7">
    <xf numFmtId="0" fontId="0" fillId="0" borderId="0" xfId="0"/>
    <xf numFmtId="0" fontId="3" fillId="0" borderId="0" xfId="0" applyFont="1"/>
    <xf numFmtId="0" fontId="4" fillId="0" borderId="0" xfId="0" applyFont="1"/>
    <xf numFmtId="0" fontId="5" fillId="0" borderId="0" xfId="0" applyFont="1" applyAlignment="1">
      <alignment horizontal="right" vertical="center"/>
    </xf>
    <xf numFmtId="0" fontId="4" fillId="0" borderId="17" xfId="0" applyFont="1" applyBorder="1" applyAlignment="1">
      <alignment horizontal="center" vertical="top" wrapText="1"/>
    </xf>
    <xf numFmtId="2" fontId="4" fillId="3" borderId="18"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4" fillId="0" borderId="20" xfId="0" applyFont="1" applyBorder="1" applyAlignment="1">
      <alignment horizontal="center" vertical="top" wrapText="1"/>
    </xf>
    <xf numFmtId="0" fontId="4" fillId="0" borderId="20" xfId="0" applyFont="1" applyBorder="1" applyAlignment="1">
      <alignment horizontal="left" vertical="top" wrapText="1"/>
    </xf>
    <xf numFmtId="164" fontId="5" fillId="0" borderId="0" xfId="0" applyNumberFormat="1" applyFont="1" applyAlignment="1">
      <alignment vertical="center" wrapText="1"/>
    </xf>
    <xf numFmtId="0" fontId="4" fillId="0" borderId="1" xfId="0" applyFont="1" applyBorder="1" applyAlignment="1">
      <alignment vertical="center" wrapText="1"/>
    </xf>
    <xf numFmtId="0" fontId="6" fillId="0" borderId="0" xfId="0" applyFont="1"/>
    <xf numFmtId="0" fontId="1" fillId="0" borderId="0" xfId="0" applyFont="1" applyAlignment="1">
      <alignment horizontal="center" vertical="top" wrapText="1"/>
    </xf>
    <xf numFmtId="0" fontId="1" fillId="0" borderId="0" xfId="0" applyFont="1" applyAlignment="1">
      <alignment vertical="center" wrapText="1"/>
    </xf>
    <xf numFmtId="14" fontId="1" fillId="4" borderId="0" xfId="0" applyNumberFormat="1" applyFont="1" applyFill="1" applyAlignment="1">
      <alignment horizontal="center" vertical="center" wrapText="1"/>
    </xf>
    <xf numFmtId="0" fontId="7" fillId="0" borderId="0" xfId="0" applyFont="1"/>
    <xf numFmtId="0" fontId="9" fillId="0" borderId="0" xfId="0" applyFont="1"/>
    <xf numFmtId="4" fontId="10" fillId="0" borderId="0" xfId="0" applyNumberFormat="1" applyFont="1" applyAlignment="1">
      <alignment horizontal="right" vertical="top" wrapText="1"/>
    </xf>
    <xf numFmtId="4" fontId="10" fillId="0" borderId="0" xfId="0" applyNumberFormat="1" applyFont="1"/>
    <xf numFmtId="0" fontId="1" fillId="0" borderId="0" xfId="0" applyFont="1" applyAlignment="1">
      <alignment wrapText="1"/>
    </xf>
    <xf numFmtId="0" fontId="1" fillId="0" borderId="0" xfId="0" applyFont="1"/>
    <xf numFmtId="0" fontId="11" fillId="0" borderId="0" xfId="0" applyFont="1" applyAlignment="1">
      <alignment vertical="distributed" wrapText="1"/>
    </xf>
    <xf numFmtId="49" fontId="11" fillId="0" borderId="0" xfId="0" applyNumberFormat="1" applyFont="1" applyAlignment="1">
      <alignment vertical="distributed" wrapText="1"/>
    </xf>
    <xf numFmtId="0" fontId="11" fillId="0" borderId="0" xfId="0" applyFont="1" applyAlignment="1">
      <alignment horizontal="center" vertical="distributed" wrapText="1"/>
    </xf>
    <xf numFmtId="43" fontId="11" fillId="0" borderId="0" xfId="0" applyNumberFormat="1" applyFont="1" applyAlignment="1">
      <alignment vertical="distributed" wrapText="1"/>
    </xf>
    <xf numFmtId="0" fontId="12" fillId="0" borderId="0" xfId="0" applyFont="1" applyAlignment="1">
      <alignment vertical="distributed" wrapText="1"/>
    </xf>
    <xf numFmtId="49" fontId="13" fillId="0" borderId="2" xfId="0" applyNumberFormat="1" applyFont="1" applyBorder="1" applyAlignment="1">
      <alignment horizontal="center" vertical="distributed" wrapText="1"/>
    </xf>
    <xf numFmtId="0" fontId="4" fillId="0" borderId="1" xfId="0" applyFont="1" applyBorder="1" applyAlignment="1">
      <alignment vertical="distributed" wrapText="1"/>
    </xf>
    <xf numFmtId="0" fontId="4" fillId="0" borderId="9" xfId="0" applyFont="1" applyBorder="1" applyAlignment="1">
      <alignment horizontal="left" vertical="distributed" wrapText="1"/>
    </xf>
    <xf numFmtId="0" fontId="4" fillId="0" borderId="1" xfId="0" applyFont="1" applyBorder="1" applyAlignment="1">
      <alignment horizontal="center" vertical="distributed" wrapText="1"/>
    </xf>
    <xf numFmtId="0" fontId="4" fillId="0" borderId="8" xfId="0" applyFont="1" applyBorder="1" applyAlignment="1">
      <alignment horizontal="center" vertical="distributed" wrapText="1"/>
    </xf>
    <xf numFmtId="49" fontId="4" fillId="0" borderId="8" xfId="0" applyNumberFormat="1" applyFont="1" applyBorder="1" applyAlignment="1">
      <alignment horizontal="center" vertical="distributed" wrapText="1"/>
    </xf>
    <xf numFmtId="0" fontId="14" fillId="0" borderId="0" xfId="0" applyFont="1" applyAlignment="1">
      <alignment vertical="distributed" wrapText="1"/>
    </xf>
    <xf numFmtId="43" fontId="14" fillId="0" borderId="0" xfId="0" applyNumberFormat="1" applyFont="1" applyAlignment="1">
      <alignment vertical="distributed" wrapText="1"/>
    </xf>
    <xf numFmtId="0" fontId="4" fillId="0" borderId="10" xfId="0" applyFont="1" applyBorder="1" applyAlignment="1">
      <alignment horizontal="left" vertical="distributed" wrapText="1"/>
    </xf>
    <xf numFmtId="1" fontId="4" fillId="0" borderId="1" xfId="0" applyNumberFormat="1" applyFont="1" applyBorder="1" applyAlignment="1">
      <alignment horizontal="center" vertical="distributed" wrapText="1"/>
    </xf>
    <xf numFmtId="0" fontId="4" fillId="0" borderId="0" xfId="0" applyFont="1" applyAlignment="1">
      <alignment horizontal="left" vertical="distributed" wrapText="1"/>
    </xf>
    <xf numFmtId="49" fontId="4" fillId="0" borderId="1" xfId="0" applyNumberFormat="1" applyFont="1" applyBorder="1" applyAlignment="1">
      <alignment horizontal="center" vertical="distributed" wrapText="1"/>
    </xf>
    <xf numFmtId="49" fontId="4" fillId="2" borderId="1" xfId="0" applyNumberFormat="1" applyFont="1" applyFill="1" applyBorder="1" applyAlignment="1">
      <alignment horizontal="center" vertical="distributed" wrapText="1"/>
    </xf>
    <xf numFmtId="0" fontId="4" fillId="0" borderId="1" xfId="0" applyFont="1" applyBorder="1" applyAlignment="1">
      <alignment horizontal="left" vertical="distributed" wrapText="1"/>
    </xf>
    <xf numFmtId="0" fontId="4" fillId="2" borderId="1" xfId="0" applyFont="1" applyFill="1" applyBorder="1" applyAlignment="1">
      <alignment horizontal="left" vertical="distributed" wrapText="1"/>
    </xf>
    <xf numFmtId="0" fontId="4" fillId="2" borderId="1" xfId="0" applyFont="1" applyFill="1" applyBorder="1" applyAlignment="1">
      <alignment horizontal="center" vertical="distributed" wrapText="1"/>
    </xf>
    <xf numFmtId="43" fontId="4" fillId="0" borderId="8" xfId="0" applyNumberFormat="1" applyFont="1" applyBorder="1" applyAlignment="1">
      <alignment vertical="distributed" wrapText="1"/>
    </xf>
    <xf numFmtId="0" fontId="15" fillId="0" borderId="0" xfId="0" applyFont="1" applyAlignment="1">
      <alignment vertical="distributed" wrapText="1"/>
    </xf>
    <xf numFmtId="0" fontId="4" fillId="0" borderId="1" xfId="0" applyFont="1" applyBorder="1" applyAlignment="1">
      <alignment horizontal="left" vertical="top" wrapText="1"/>
    </xf>
    <xf numFmtId="0" fontId="11" fillId="0" borderId="16" xfId="0" applyFont="1" applyBorder="1" applyAlignment="1">
      <alignment vertical="distributed" wrapText="1"/>
    </xf>
    <xf numFmtId="49" fontId="11" fillId="0" borderId="0" xfId="0" applyNumberFormat="1" applyFont="1" applyBorder="1" applyAlignment="1">
      <alignment vertical="distributed" wrapText="1"/>
    </xf>
    <xf numFmtId="0" fontId="4" fillId="0" borderId="8" xfId="0" applyFont="1" applyBorder="1" applyAlignment="1">
      <alignment horizontal="left" vertical="distributed" wrapText="1"/>
    </xf>
    <xf numFmtId="49" fontId="13" fillId="0" borderId="9" xfId="0" applyNumberFormat="1" applyFont="1" applyBorder="1" applyAlignment="1">
      <alignment horizontal="center" vertical="top" wrapText="1"/>
    </xf>
    <xf numFmtId="49" fontId="13" fillId="0" borderId="10" xfId="0" applyNumberFormat="1" applyFont="1" applyBorder="1" applyAlignment="1">
      <alignment horizontal="center" vertical="top" wrapText="1"/>
    </xf>
    <xf numFmtId="43" fontId="13" fillId="0" borderId="1" xfId="0" applyNumberFormat="1" applyFont="1" applyBorder="1" applyAlignment="1">
      <alignment horizontal="center" vertical="top" wrapText="1"/>
    </xf>
    <xf numFmtId="0" fontId="16" fillId="0" borderId="1" xfId="0" applyFont="1" applyBorder="1"/>
    <xf numFmtId="0" fontId="16" fillId="0" borderId="1" xfId="0" applyFont="1" applyBorder="1" applyAlignment="1">
      <alignment horizontal="center"/>
    </xf>
    <xf numFmtId="0" fontId="17" fillId="0" borderId="0" xfId="0" applyFont="1"/>
    <xf numFmtId="4" fontId="4" fillId="0" borderId="0" xfId="0" applyNumberFormat="1" applyFont="1"/>
    <xf numFmtId="0" fontId="13" fillId="3" borderId="1" xfId="0" applyFont="1" applyFill="1" applyBorder="1" applyAlignment="1">
      <alignment horizontal="center" vertical="top" wrapText="1"/>
    </xf>
    <xf numFmtId="0" fontId="13" fillId="3" borderId="16"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8" xfId="0" applyFont="1" applyFill="1" applyBorder="1" applyAlignment="1">
      <alignment vertical="distributed" wrapText="1"/>
    </xf>
    <xf numFmtId="0" fontId="4" fillId="3" borderId="8" xfId="0" applyFont="1" applyFill="1" applyBorder="1" applyAlignment="1">
      <alignment horizontal="center" vertical="distributed" wrapText="1"/>
    </xf>
    <xf numFmtId="0" fontId="4" fillId="3" borderId="1" xfId="0" applyFont="1" applyFill="1" applyBorder="1" applyAlignment="1">
      <alignment horizontal="center" vertical="distributed" wrapText="1"/>
    </xf>
    <xf numFmtId="0" fontId="13" fillId="0" borderId="11" xfId="0" applyFont="1" applyBorder="1" applyAlignment="1">
      <alignment horizontal="center" vertical="distributed" wrapText="1"/>
    </xf>
    <xf numFmtId="0" fontId="13" fillId="0" borderId="13" xfId="0" applyFont="1" applyBorder="1" applyAlignment="1">
      <alignment horizontal="center" vertical="distributed" wrapText="1"/>
    </xf>
    <xf numFmtId="0" fontId="13" fillId="0" borderId="12" xfId="0" applyFont="1" applyBorder="1" applyAlignment="1">
      <alignment horizontal="center" vertical="distributed" wrapText="1"/>
    </xf>
    <xf numFmtId="0" fontId="13" fillId="0" borderId="14" xfId="0" applyFont="1" applyBorder="1" applyAlignment="1">
      <alignment horizontal="center" vertical="distributed" wrapText="1"/>
    </xf>
    <xf numFmtId="0" fontId="13" fillId="0" borderId="6" xfId="0" applyFont="1" applyBorder="1" applyAlignment="1">
      <alignment horizontal="center" vertical="distributed" wrapText="1"/>
    </xf>
    <xf numFmtId="0" fontId="13" fillId="0" borderId="4" xfId="0" applyFont="1" applyBorder="1" applyAlignment="1">
      <alignment horizontal="center" vertical="distributed" wrapText="1"/>
    </xf>
    <xf numFmtId="0" fontId="13" fillId="0" borderId="20"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Border="1" applyAlignment="1">
      <alignment horizontal="center" vertical="top" wrapText="1"/>
    </xf>
    <xf numFmtId="0" fontId="11" fillId="0" borderId="0" xfId="0" applyFont="1" applyAlignment="1">
      <alignment horizontal="left" vertical="distributed" wrapText="1"/>
    </xf>
    <xf numFmtId="0" fontId="11" fillId="0" borderId="10" xfId="0" applyFont="1" applyBorder="1" applyAlignment="1">
      <alignment horizontal="center" vertical="top" wrapText="1"/>
    </xf>
    <xf numFmtId="0" fontId="11" fillId="0" borderId="21" xfId="0" applyFont="1" applyBorder="1" applyAlignment="1">
      <alignment horizontal="center" vertical="top" wrapText="1"/>
    </xf>
    <xf numFmtId="0" fontId="11" fillId="0" borderId="19" xfId="0" applyFont="1" applyBorder="1" applyAlignment="1">
      <alignment horizontal="center" vertical="top" wrapText="1"/>
    </xf>
    <xf numFmtId="43" fontId="11" fillId="0" borderId="0" xfId="0" applyNumberFormat="1" applyFont="1" applyAlignment="1">
      <alignment horizontal="center" vertical="distributed" wrapText="1"/>
    </xf>
    <xf numFmtId="0" fontId="13" fillId="0" borderId="7" xfId="0" applyFont="1" applyBorder="1" applyAlignment="1">
      <alignment horizontal="center" vertical="distributed" wrapText="1"/>
    </xf>
    <xf numFmtId="0" fontId="13" fillId="0" borderId="5" xfId="0" applyFont="1" applyBorder="1" applyAlignment="1">
      <alignment horizontal="center" vertical="distributed" wrapText="1"/>
    </xf>
    <xf numFmtId="0" fontId="4" fillId="0" borderId="16" xfId="0" applyFont="1" applyBorder="1" applyAlignment="1">
      <alignment horizontal="center" vertical="distributed" wrapText="1"/>
    </xf>
    <xf numFmtId="0" fontId="13" fillId="0" borderId="10" xfId="0" applyFont="1" applyBorder="1" applyAlignment="1">
      <alignment horizontal="center" vertical="top" wrapText="1"/>
    </xf>
    <xf numFmtId="0" fontId="13" fillId="0" borderId="21" xfId="0" applyFont="1" applyBorder="1" applyAlignment="1">
      <alignment horizontal="center" vertical="top" wrapText="1"/>
    </xf>
    <xf numFmtId="0" fontId="13" fillId="0" borderId="15" xfId="0" applyFont="1" applyBorder="1" applyAlignment="1">
      <alignment horizontal="center" vertical="distributed" wrapText="1"/>
    </xf>
    <xf numFmtId="0" fontId="13" fillId="0" borderId="3" xfId="0" applyFont="1" applyBorder="1" applyAlignment="1">
      <alignment horizontal="center" vertical="distributed" wrapText="1"/>
    </xf>
    <xf numFmtId="0" fontId="5" fillId="0" borderId="0" xfId="0" applyFont="1" applyAlignment="1">
      <alignment horizontal="center" vertical="top" wrapText="1"/>
    </xf>
    <xf numFmtId="0" fontId="4" fillId="0" borderId="16" xfId="0" applyFont="1" applyBorder="1" applyAlignment="1">
      <alignment horizontal="center"/>
    </xf>
    <xf numFmtId="0" fontId="4" fillId="0" borderId="10" xfId="0" applyFont="1" applyBorder="1" applyAlignment="1">
      <alignment horizontal="left" vertical="top" wrapText="1"/>
    </xf>
    <xf numFmtId="0" fontId="4" fillId="0" borderId="19" xfId="0" applyFont="1" applyBorder="1" applyAlignment="1">
      <alignment horizontal="left" vertical="top" wrapText="1"/>
    </xf>
    <xf numFmtId="164" fontId="5" fillId="0" borderId="10" xfId="0" applyNumberFormat="1" applyFont="1" applyBorder="1" applyAlignment="1">
      <alignment horizontal="center" vertical="center" wrapText="1"/>
    </xf>
    <xf numFmtId="164" fontId="5" fillId="0" borderId="19" xfId="0" applyNumberFormat="1" applyFont="1" applyBorder="1" applyAlignment="1">
      <alignment horizontal="center" vertical="center" wrapText="1"/>
    </xf>
    <xf numFmtId="14" fontId="4" fillId="3" borderId="10" xfId="0" applyNumberFormat="1" applyFont="1" applyFill="1" applyBorder="1" applyAlignment="1">
      <alignment horizontal="center" vertical="center" wrapText="1"/>
    </xf>
    <xf numFmtId="14" fontId="4" fillId="3" borderId="19"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4" borderId="1" xfId="0" applyNumberFormat="1" applyFont="1" applyFill="1" applyBorder="1" applyAlignment="1">
      <alignment horizontal="center" vertical="top" wrapText="1"/>
    </xf>
    <xf numFmtId="0" fontId="1" fillId="0" borderId="0" xfId="0" applyFont="1" applyAlignment="1">
      <alignment horizontal="left" vertical="center" wrapText="1"/>
    </xf>
    <xf numFmtId="0" fontId="8"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57"/>
  <sheetViews>
    <sheetView tabSelected="1" topLeftCell="B21" zoomScaleNormal="100" workbookViewId="0">
      <selection activeCell="D29" sqref="D29"/>
    </sheetView>
  </sheetViews>
  <sheetFormatPr defaultRowHeight="18.75" x14ac:dyDescent="0.25"/>
  <cols>
    <col min="1" max="1" width="9.140625" style="21"/>
    <col min="2" max="2" width="6.85546875" style="21" customWidth="1"/>
    <col min="3" max="3" width="43.85546875" style="21" customWidth="1"/>
    <col min="4" max="4" width="29.28515625" style="21" customWidth="1"/>
    <col min="5" max="5" width="19.7109375" style="21" customWidth="1"/>
    <col min="6" max="6" width="9.28515625" style="21" bestFit="1" customWidth="1"/>
    <col min="7" max="8" width="11.28515625" style="22" customWidth="1"/>
    <col min="9" max="9" width="9.140625" style="23"/>
    <col min="10" max="10" width="9.28515625" style="21" customWidth="1"/>
    <col min="11" max="11" width="9.28515625" style="21" bestFit="1" customWidth="1"/>
    <col min="12" max="13" width="7.42578125" style="21" customWidth="1"/>
    <col min="14" max="14" width="7.42578125" style="32" customWidth="1"/>
    <col min="15" max="15" width="17.85546875" style="24" customWidth="1"/>
    <col min="16" max="16" width="9.140625" style="25" hidden="1" customWidth="1"/>
    <col min="17" max="17" width="17.42578125" style="21" hidden="1" customWidth="1"/>
    <col min="18" max="18" width="9.140625" style="21" hidden="1" customWidth="1"/>
    <col min="19" max="19" width="15.85546875" style="21" hidden="1" customWidth="1"/>
    <col min="20" max="20" width="9.140625" style="21" hidden="1" customWidth="1"/>
    <col min="21" max="21" width="14.28515625" style="21" customWidth="1"/>
    <col min="22" max="16384" width="9.140625" style="21"/>
  </cols>
  <sheetData>
    <row r="1" spans="2:15" hidden="1" x14ac:dyDescent="0.25"/>
    <row r="2" spans="2:15" ht="16.5" hidden="1" customHeight="1" x14ac:dyDescent="0.25">
      <c r="B2" s="61" t="s">
        <v>11</v>
      </c>
      <c r="C2" s="63" t="s">
        <v>13</v>
      </c>
      <c r="D2" s="65" t="s">
        <v>12</v>
      </c>
      <c r="E2" s="65" t="s">
        <v>14</v>
      </c>
      <c r="F2" s="63" t="s">
        <v>15</v>
      </c>
      <c r="G2" s="80" t="s">
        <v>51</v>
      </c>
      <c r="H2" s="81"/>
      <c r="I2" s="75" t="s">
        <v>16</v>
      </c>
    </row>
    <row r="3" spans="2:15" ht="19.5" hidden="1" thickBot="1" x14ac:dyDescent="0.3">
      <c r="B3" s="62"/>
      <c r="C3" s="64"/>
      <c r="D3" s="66"/>
      <c r="E3" s="66"/>
      <c r="F3" s="64"/>
      <c r="G3" s="26" t="s">
        <v>49</v>
      </c>
      <c r="H3" s="26" t="s">
        <v>50</v>
      </c>
      <c r="I3" s="76"/>
    </row>
    <row r="4" spans="2:15" s="32" customFormat="1" hidden="1" x14ac:dyDescent="0.25">
      <c r="B4" s="27">
        <f t="shared" ref="B4:B14" si="0">B3+1</f>
        <v>1</v>
      </c>
      <c r="C4" s="27" t="s">
        <v>0</v>
      </c>
      <c r="D4" s="28" t="s">
        <v>45</v>
      </c>
      <c r="E4" s="29" t="s">
        <v>44</v>
      </c>
      <c r="F4" s="30">
        <v>2020</v>
      </c>
      <c r="G4" s="31">
        <v>133</v>
      </c>
      <c r="H4" s="31">
        <v>181</v>
      </c>
      <c r="I4" s="29" t="s">
        <v>41</v>
      </c>
      <c r="O4" s="33"/>
    </row>
    <row r="5" spans="2:15" s="32" customFormat="1" hidden="1" x14ac:dyDescent="0.25">
      <c r="B5" s="27">
        <f t="shared" si="0"/>
        <v>2</v>
      </c>
      <c r="C5" s="27" t="s">
        <v>0</v>
      </c>
      <c r="D5" s="34" t="s">
        <v>5</v>
      </c>
      <c r="E5" s="29" t="s">
        <v>23</v>
      </c>
      <c r="F5" s="35">
        <v>2018</v>
      </c>
      <c r="G5" s="31">
        <v>133</v>
      </c>
      <c r="H5" s="31">
        <v>181</v>
      </c>
      <c r="I5" s="29" t="s">
        <v>17</v>
      </c>
      <c r="O5" s="33"/>
    </row>
    <row r="6" spans="2:15" s="32" customFormat="1" hidden="1" x14ac:dyDescent="0.25">
      <c r="B6" s="27">
        <f t="shared" si="0"/>
        <v>3</v>
      </c>
      <c r="C6" s="27" t="s">
        <v>0</v>
      </c>
      <c r="D6" s="36" t="s">
        <v>6</v>
      </c>
      <c r="E6" s="29" t="s">
        <v>24</v>
      </c>
      <c r="F6" s="35">
        <v>2018</v>
      </c>
      <c r="G6" s="37">
        <v>133</v>
      </c>
      <c r="H6" s="37">
        <v>181</v>
      </c>
      <c r="I6" s="29" t="s">
        <v>17</v>
      </c>
      <c r="O6" s="33"/>
    </row>
    <row r="7" spans="2:15" s="32" customFormat="1" hidden="1" x14ac:dyDescent="0.25">
      <c r="B7" s="27">
        <f t="shared" si="0"/>
        <v>4</v>
      </c>
      <c r="C7" s="27" t="s">
        <v>0</v>
      </c>
      <c r="D7" s="34" t="s">
        <v>8</v>
      </c>
      <c r="E7" s="29" t="s">
        <v>22</v>
      </c>
      <c r="F7" s="35">
        <v>2018</v>
      </c>
      <c r="G7" s="37">
        <v>133</v>
      </c>
      <c r="H7" s="37">
        <v>181</v>
      </c>
      <c r="I7" s="29" t="s">
        <v>17</v>
      </c>
      <c r="O7" s="33"/>
    </row>
    <row r="8" spans="2:15" s="32" customFormat="1" hidden="1" x14ac:dyDescent="0.25">
      <c r="B8" s="27">
        <f t="shared" si="0"/>
        <v>5</v>
      </c>
      <c r="C8" s="27" t="s">
        <v>0</v>
      </c>
      <c r="D8" s="34" t="s">
        <v>7</v>
      </c>
      <c r="E8" s="29" t="s">
        <v>35</v>
      </c>
      <c r="F8" s="35">
        <v>2018</v>
      </c>
      <c r="G8" s="37">
        <v>133</v>
      </c>
      <c r="H8" s="37">
        <v>181</v>
      </c>
      <c r="I8" s="29" t="s">
        <v>41</v>
      </c>
      <c r="O8" s="33"/>
    </row>
    <row r="9" spans="2:15" hidden="1" x14ac:dyDescent="0.25">
      <c r="B9" s="27">
        <f t="shared" si="0"/>
        <v>6</v>
      </c>
      <c r="C9" s="27" t="s">
        <v>40</v>
      </c>
      <c r="D9" s="27" t="s">
        <v>43</v>
      </c>
      <c r="E9" s="29" t="s">
        <v>42</v>
      </c>
      <c r="F9" s="29">
        <v>2021</v>
      </c>
      <c r="G9" s="37">
        <v>90</v>
      </c>
      <c r="H9" s="38">
        <v>122.4</v>
      </c>
      <c r="I9" s="29" t="s">
        <v>41</v>
      </c>
    </row>
    <row r="10" spans="2:15" s="32" customFormat="1" hidden="1" x14ac:dyDescent="0.25">
      <c r="B10" s="27">
        <f t="shared" si="0"/>
        <v>7</v>
      </c>
      <c r="C10" s="27" t="s">
        <v>26</v>
      </c>
      <c r="D10" s="39" t="s">
        <v>38</v>
      </c>
      <c r="E10" s="29" t="s">
        <v>36</v>
      </c>
      <c r="F10" s="29">
        <v>2021</v>
      </c>
      <c r="G10" s="37">
        <v>78</v>
      </c>
      <c r="H10" s="38">
        <v>106.08</v>
      </c>
      <c r="I10" s="29" t="s">
        <v>17</v>
      </c>
      <c r="O10" s="33"/>
    </row>
    <row r="11" spans="2:15" s="32" customFormat="1" hidden="1" x14ac:dyDescent="0.25">
      <c r="B11" s="27">
        <f t="shared" si="0"/>
        <v>8</v>
      </c>
      <c r="C11" s="27" t="s">
        <v>26</v>
      </c>
      <c r="D11" s="39" t="s">
        <v>39</v>
      </c>
      <c r="E11" s="29" t="s">
        <v>37</v>
      </c>
      <c r="F11" s="29">
        <v>2021</v>
      </c>
      <c r="G11" s="37">
        <v>78</v>
      </c>
      <c r="H11" s="38">
        <v>106.08</v>
      </c>
      <c r="I11" s="29" t="s">
        <v>17</v>
      </c>
      <c r="O11" s="33"/>
    </row>
    <row r="12" spans="2:15" s="32" customFormat="1" hidden="1" x14ac:dyDescent="0.25">
      <c r="B12" s="27">
        <f t="shared" si="0"/>
        <v>9</v>
      </c>
      <c r="C12" s="27" t="s">
        <v>10</v>
      </c>
      <c r="D12" s="39" t="s">
        <v>33</v>
      </c>
      <c r="E12" s="29" t="s">
        <v>34</v>
      </c>
      <c r="F12" s="29">
        <v>2020</v>
      </c>
      <c r="G12" s="37" t="s">
        <v>52</v>
      </c>
      <c r="H12" s="38" t="s">
        <v>57</v>
      </c>
      <c r="I12" s="29" t="s">
        <v>17</v>
      </c>
      <c r="O12" s="33"/>
    </row>
    <row r="13" spans="2:15" s="32" customFormat="1" ht="37.5" hidden="1" x14ac:dyDescent="0.25">
      <c r="B13" s="27">
        <f t="shared" si="0"/>
        <v>10</v>
      </c>
      <c r="C13" s="27" t="s">
        <v>25</v>
      </c>
      <c r="D13" s="39" t="s">
        <v>31</v>
      </c>
      <c r="E13" s="29" t="s">
        <v>32</v>
      </c>
      <c r="F13" s="29">
        <v>2008</v>
      </c>
      <c r="G13" s="37" t="s">
        <v>53</v>
      </c>
      <c r="H13" s="37" t="s">
        <v>58</v>
      </c>
      <c r="I13" s="29" t="s">
        <v>17</v>
      </c>
      <c r="O13" s="33"/>
    </row>
    <row r="14" spans="2:15" s="32" customFormat="1" hidden="1" x14ac:dyDescent="0.25">
      <c r="B14" s="27">
        <f t="shared" si="0"/>
        <v>11</v>
      </c>
      <c r="C14" s="27" t="s">
        <v>46</v>
      </c>
      <c r="D14" s="39" t="s">
        <v>47</v>
      </c>
      <c r="E14" s="29" t="s">
        <v>48</v>
      </c>
      <c r="F14" s="35">
        <v>2015</v>
      </c>
      <c r="G14" s="37" t="s">
        <v>54</v>
      </c>
      <c r="H14" s="37" t="s">
        <v>59</v>
      </c>
      <c r="I14" s="29" t="s">
        <v>41</v>
      </c>
      <c r="O14" s="33"/>
    </row>
    <row r="15" spans="2:15" s="32" customFormat="1" hidden="1" x14ac:dyDescent="0.25">
      <c r="B15" s="27">
        <v>1</v>
      </c>
      <c r="C15" s="27" t="s">
        <v>0</v>
      </c>
      <c r="D15" s="39" t="s">
        <v>1</v>
      </c>
      <c r="E15" s="29" t="s">
        <v>9</v>
      </c>
      <c r="F15" s="35">
        <v>2007</v>
      </c>
      <c r="G15" s="37" t="s">
        <v>55</v>
      </c>
      <c r="H15" s="37" t="s">
        <v>60</v>
      </c>
      <c r="I15" s="29" t="s">
        <v>17</v>
      </c>
      <c r="O15" s="33"/>
    </row>
    <row r="16" spans="2:15" s="32" customFormat="1" hidden="1" x14ac:dyDescent="0.25">
      <c r="B16" s="27">
        <f>B15+1</f>
        <v>2</v>
      </c>
      <c r="C16" s="27" t="s">
        <v>0</v>
      </c>
      <c r="D16" s="39" t="s">
        <v>2</v>
      </c>
      <c r="E16" s="29" t="s">
        <v>21</v>
      </c>
      <c r="F16" s="35">
        <v>2008</v>
      </c>
      <c r="G16" s="37" t="s">
        <v>55</v>
      </c>
      <c r="H16" s="37" t="s">
        <v>60</v>
      </c>
      <c r="I16" s="29" t="s">
        <v>17</v>
      </c>
      <c r="O16" s="33"/>
    </row>
    <row r="17" spans="2:21" s="32" customFormat="1" hidden="1" x14ac:dyDescent="0.25">
      <c r="B17" s="27">
        <f>B16+1</f>
        <v>3</v>
      </c>
      <c r="C17" s="27" t="s">
        <v>0</v>
      </c>
      <c r="D17" s="39" t="s">
        <v>4</v>
      </c>
      <c r="E17" s="29" t="s">
        <v>29</v>
      </c>
      <c r="F17" s="35">
        <v>2008</v>
      </c>
      <c r="G17" s="37" t="s">
        <v>55</v>
      </c>
      <c r="H17" s="37" t="s">
        <v>60</v>
      </c>
      <c r="I17" s="29" t="s">
        <v>17</v>
      </c>
      <c r="O17" s="33"/>
    </row>
    <row r="18" spans="2:21" s="32" customFormat="1" hidden="1" x14ac:dyDescent="0.25">
      <c r="B18" s="27">
        <f>B17+1</f>
        <v>4</v>
      </c>
      <c r="C18" s="27" t="s">
        <v>0</v>
      </c>
      <c r="D18" s="39" t="s">
        <v>3</v>
      </c>
      <c r="E18" s="29" t="s">
        <v>30</v>
      </c>
      <c r="F18" s="35">
        <v>2008</v>
      </c>
      <c r="G18" s="37" t="s">
        <v>55</v>
      </c>
      <c r="H18" s="37" t="s">
        <v>60</v>
      </c>
      <c r="I18" s="29" t="s">
        <v>17</v>
      </c>
      <c r="O18" s="33"/>
    </row>
    <row r="19" spans="2:21" hidden="1" x14ac:dyDescent="0.25">
      <c r="B19" s="27">
        <f t="shared" ref="B19" si="1">B18+1</f>
        <v>5</v>
      </c>
      <c r="C19" s="27" t="s">
        <v>26</v>
      </c>
      <c r="D19" s="40" t="s">
        <v>28</v>
      </c>
      <c r="E19" s="29" t="s">
        <v>27</v>
      </c>
      <c r="F19" s="41">
        <v>2020</v>
      </c>
      <c r="G19" s="37" t="s">
        <v>56</v>
      </c>
      <c r="H19" s="37" t="s">
        <v>61</v>
      </c>
      <c r="I19" s="29" t="s">
        <v>17</v>
      </c>
    </row>
    <row r="20" spans="2:21" hidden="1" x14ac:dyDescent="0.25"/>
    <row r="21" spans="2:21" x14ac:dyDescent="0.25">
      <c r="N21" s="74" t="s">
        <v>88</v>
      </c>
      <c r="O21" s="74"/>
    </row>
    <row r="22" spans="2:21" x14ac:dyDescent="0.25">
      <c r="D22" s="77" t="s">
        <v>71</v>
      </c>
      <c r="E22" s="77"/>
      <c r="F22" s="77"/>
      <c r="G22" s="77"/>
      <c r="H22" s="77"/>
      <c r="I22" s="77"/>
    </row>
    <row r="23" spans="2:21" x14ac:dyDescent="0.25">
      <c r="B23" s="45"/>
      <c r="C23" s="45"/>
      <c r="D23" s="45"/>
      <c r="E23" s="45"/>
      <c r="F23" s="45"/>
      <c r="G23" s="46"/>
    </row>
    <row r="24" spans="2:21" ht="39.75" customHeight="1" x14ac:dyDescent="0.25">
      <c r="B24" s="67" t="s">
        <v>11</v>
      </c>
      <c r="C24" s="69" t="s">
        <v>13</v>
      </c>
      <c r="D24" s="67" t="s">
        <v>12</v>
      </c>
      <c r="E24" s="67" t="s">
        <v>14</v>
      </c>
      <c r="F24" s="67" t="s">
        <v>15</v>
      </c>
      <c r="G24" s="78" t="s">
        <v>62</v>
      </c>
      <c r="H24" s="79"/>
      <c r="I24" s="67" t="s">
        <v>16</v>
      </c>
      <c r="J24" s="71" t="s">
        <v>72</v>
      </c>
      <c r="K24" s="72"/>
      <c r="L24" s="72"/>
      <c r="M24" s="72"/>
      <c r="N24" s="72"/>
      <c r="O24" s="73"/>
      <c r="P24" s="21"/>
    </row>
    <row r="25" spans="2:21" ht="39" customHeight="1" x14ac:dyDescent="0.25">
      <c r="B25" s="68"/>
      <c r="C25" s="69"/>
      <c r="D25" s="68"/>
      <c r="E25" s="68"/>
      <c r="F25" s="68"/>
      <c r="G25" s="48" t="s">
        <v>49</v>
      </c>
      <c r="H25" s="49" t="s">
        <v>50</v>
      </c>
      <c r="I25" s="68"/>
      <c r="J25" s="55" t="s">
        <v>89</v>
      </c>
      <c r="K25" s="56" t="s">
        <v>18</v>
      </c>
      <c r="L25" s="55" t="s">
        <v>19</v>
      </c>
      <c r="M25" s="55" t="s">
        <v>79</v>
      </c>
      <c r="N25" s="57" t="s">
        <v>20</v>
      </c>
      <c r="O25" s="50" t="s">
        <v>82</v>
      </c>
      <c r="P25" s="21"/>
    </row>
    <row r="26" spans="2:21" x14ac:dyDescent="0.25">
      <c r="B26" s="29">
        <v>1</v>
      </c>
      <c r="C26" s="51" t="s">
        <v>84</v>
      </c>
      <c r="D26" s="47" t="s">
        <v>85</v>
      </c>
      <c r="E26" s="52" t="s">
        <v>95</v>
      </c>
      <c r="F26" s="30">
        <v>2025</v>
      </c>
      <c r="G26" s="31" t="s">
        <v>87</v>
      </c>
      <c r="H26" s="31" t="s">
        <v>86</v>
      </c>
      <c r="I26" s="30" t="s">
        <v>17</v>
      </c>
      <c r="J26" s="58">
        <v>6580</v>
      </c>
      <c r="K26" s="59">
        <v>1</v>
      </c>
      <c r="L26" s="59">
        <v>1.97</v>
      </c>
      <c r="M26" s="59">
        <v>1</v>
      </c>
      <c r="N26" s="58">
        <v>0.51</v>
      </c>
      <c r="O26" s="42">
        <f>J26*K26*L26*M26*N26</f>
        <v>6610.9260000000004</v>
      </c>
      <c r="P26" s="43"/>
      <c r="Q26" s="32" t="e">
        <f>J26*K26*L26*#REF!*N26</f>
        <v>#REF!</v>
      </c>
      <c r="S26" s="24" t="e">
        <f t="shared" ref="S26" si="2">O26-Q26</f>
        <v>#REF!</v>
      </c>
      <c r="U26" s="53"/>
    </row>
    <row r="27" spans="2:21" x14ac:dyDescent="0.25">
      <c r="B27" s="29">
        <f t="shared" ref="B27" si="3">B26+1</f>
        <v>2</v>
      </c>
      <c r="C27" s="51" t="s">
        <v>93</v>
      </c>
      <c r="D27" s="39" t="s">
        <v>92</v>
      </c>
      <c r="E27" s="52" t="s">
        <v>94</v>
      </c>
      <c r="F27" s="29">
        <v>2025</v>
      </c>
      <c r="G27" s="37" t="s">
        <v>90</v>
      </c>
      <c r="H27" s="37" t="s">
        <v>91</v>
      </c>
      <c r="I27" s="29" t="s">
        <v>83</v>
      </c>
      <c r="J27" s="58">
        <v>13709</v>
      </c>
      <c r="K27" s="60">
        <v>1</v>
      </c>
      <c r="L27" s="60">
        <v>1.97</v>
      </c>
      <c r="M27" s="60">
        <v>1</v>
      </c>
      <c r="N27" s="58">
        <v>0.51</v>
      </c>
      <c r="O27" s="42">
        <f>J27*K27*L27*M27*N27</f>
        <v>13773.4323</v>
      </c>
      <c r="P27" s="43"/>
      <c r="Q27" s="32" t="e">
        <f>J27*K27*L27*#REF!*N27</f>
        <v>#REF!</v>
      </c>
      <c r="S27" s="24" t="e">
        <f t="shared" ref="S27" si="4">O27-Q27</f>
        <v>#REF!</v>
      </c>
    </row>
    <row r="28" spans="2:21" x14ac:dyDescent="0.3">
      <c r="F28" s="23"/>
      <c r="O28" s="54">
        <f>SUM(O26:O27)</f>
        <v>20384.3583</v>
      </c>
      <c r="P28" s="43"/>
      <c r="Q28" s="32" t="e">
        <f>#REF!*#REF!*#REF!*#REF!*#REF!</f>
        <v>#REF!</v>
      </c>
      <c r="S28" s="24" t="e">
        <f>#REF!-Q28</f>
        <v>#REF!</v>
      </c>
    </row>
    <row r="29" spans="2:21" x14ac:dyDescent="0.25">
      <c r="P29" s="32"/>
      <c r="Q29" s="32" t="e">
        <f>#REF!*#REF!*#REF!*#REF!*#REF!</f>
        <v>#REF!</v>
      </c>
      <c r="S29" s="24" t="e">
        <f>#REF!-Q29</f>
        <v>#REF!</v>
      </c>
    </row>
    <row r="30" spans="2:21" x14ac:dyDescent="0.25">
      <c r="C30" s="70" t="s">
        <v>96</v>
      </c>
      <c r="D30" s="70"/>
      <c r="E30" s="70"/>
      <c r="F30" s="70"/>
      <c r="G30" s="70"/>
      <c r="H30" s="70"/>
      <c r="I30" s="70"/>
      <c r="J30" s="70"/>
      <c r="K30" s="70"/>
      <c r="L30" s="70"/>
      <c r="M30" s="70"/>
      <c r="N30" s="70"/>
      <c r="O30" s="70"/>
      <c r="P30" s="32"/>
      <c r="Q30" s="32" t="e">
        <f>#REF!*#REF!*#REF!*#REF!*#REF!</f>
        <v>#REF!</v>
      </c>
      <c r="S30" s="24" t="e">
        <f>#REF!-Q30</f>
        <v>#REF!</v>
      </c>
    </row>
    <row r="31" spans="2:21" x14ac:dyDescent="0.25">
      <c r="C31" s="70"/>
      <c r="D31" s="70"/>
      <c r="E31" s="70"/>
      <c r="F31" s="70"/>
      <c r="G31" s="70"/>
      <c r="H31" s="70"/>
      <c r="I31" s="70"/>
      <c r="J31" s="70"/>
      <c r="K31" s="70"/>
      <c r="L31" s="70"/>
      <c r="M31" s="70"/>
      <c r="N31" s="70"/>
      <c r="O31" s="70"/>
      <c r="P31" s="32"/>
      <c r="Q31" s="32" t="e">
        <f>#REF!*#REF!*#REF!*#REF!*#REF!</f>
        <v>#REF!</v>
      </c>
      <c r="S31" s="24" t="e">
        <f>#REF!-Q31</f>
        <v>#REF!</v>
      </c>
    </row>
    <row r="32" spans="2:21" x14ac:dyDescent="0.25">
      <c r="C32" s="70"/>
      <c r="D32" s="70"/>
      <c r="E32" s="70"/>
      <c r="F32" s="70"/>
      <c r="G32" s="70"/>
      <c r="H32" s="70"/>
      <c r="I32" s="70"/>
      <c r="J32" s="70"/>
      <c r="K32" s="70"/>
      <c r="L32" s="70"/>
      <c r="M32" s="70"/>
      <c r="N32" s="70"/>
      <c r="O32" s="70"/>
      <c r="P32" s="32"/>
      <c r="Q32" s="32" t="e">
        <f>#REF!*#REF!*#REF!*#REF!*#REF!</f>
        <v>#REF!</v>
      </c>
      <c r="S32" s="24" t="e">
        <f>#REF!-Q32</f>
        <v>#REF!</v>
      </c>
    </row>
    <row r="33" spans="3:19" x14ac:dyDescent="0.25">
      <c r="C33" s="70"/>
      <c r="D33" s="70"/>
      <c r="E33" s="70"/>
      <c r="F33" s="70"/>
      <c r="G33" s="70"/>
      <c r="H33" s="70"/>
      <c r="I33" s="70"/>
      <c r="J33" s="70"/>
      <c r="K33" s="70"/>
      <c r="L33" s="70"/>
      <c r="M33" s="70"/>
      <c r="N33" s="70"/>
      <c r="O33" s="70"/>
      <c r="P33" s="32"/>
      <c r="Q33" s="32" t="e">
        <f>#REF!*#REF!*#REF!*#REF!*#REF!</f>
        <v>#REF!</v>
      </c>
      <c r="S33" s="24" t="e">
        <f>#REF!-Q33</f>
        <v>#REF!</v>
      </c>
    </row>
    <row r="34" spans="3:19" x14ac:dyDescent="0.25">
      <c r="C34" s="70"/>
      <c r="D34" s="70"/>
      <c r="E34" s="70"/>
      <c r="F34" s="70"/>
      <c r="G34" s="70"/>
      <c r="H34" s="70"/>
      <c r="I34" s="70"/>
      <c r="J34" s="70"/>
      <c r="K34" s="70"/>
      <c r="L34" s="70"/>
      <c r="M34" s="70"/>
      <c r="N34" s="70"/>
      <c r="O34" s="70"/>
      <c r="P34" s="32"/>
      <c r="Q34" s="32" t="e">
        <f>#REF!*#REF!*#REF!*#REF!*#REF!</f>
        <v>#REF!</v>
      </c>
      <c r="S34" s="24" t="e">
        <f>#REF!-Q34</f>
        <v>#REF!</v>
      </c>
    </row>
    <row r="35" spans="3:19" x14ac:dyDescent="0.25">
      <c r="C35" s="70"/>
      <c r="D35" s="70"/>
      <c r="E35" s="70"/>
      <c r="F35" s="70"/>
      <c r="G35" s="70"/>
      <c r="H35" s="70"/>
      <c r="I35" s="70"/>
      <c r="J35" s="70"/>
      <c r="K35" s="70"/>
      <c r="L35" s="70"/>
      <c r="M35" s="70"/>
      <c r="N35" s="70"/>
      <c r="O35" s="70"/>
      <c r="P35" s="32"/>
      <c r="Q35" s="32" t="e">
        <f>#REF!*#REF!*#REF!*#REF!*#REF!</f>
        <v>#REF!</v>
      </c>
      <c r="S35" s="24"/>
    </row>
    <row r="36" spans="3:19" x14ac:dyDescent="0.25">
      <c r="C36" s="70"/>
      <c r="D36" s="70"/>
      <c r="E36" s="70"/>
      <c r="F36" s="70"/>
      <c r="G36" s="70"/>
      <c r="H36" s="70"/>
      <c r="I36" s="70"/>
      <c r="J36" s="70"/>
      <c r="K36" s="70"/>
      <c r="L36" s="70"/>
      <c r="M36" s="70"/>
      <c r="N36" s="70"/>
      <c r="O36" s="70"/>
      <c r="P36" s="32"/>
      <c r="Q36" s="32" t="e">
        <f>#REF!*#REF!*#REF!*#REF!*#REF!</f>
        <v>#REF!</v>
      </c>
      <c r="S36" s="24"/>
    </row>
    <row r="37" spans="3:19" x14ac:dyDescent="0.25">
      <c r="C37" s="70"/>
      <c r="D37" s="70"/>
      <c r="E37" s="70"/>
      <c r="F37" s="70"/>
      <c r="G37" s="70"/>
      <c r="H37" s="70"/>
      <c r="I37" s="70"/>
      <c r="J37" s="70"/>
      <c r="K37" s="70"/>
      <c r="L37" s="70"/>
      <c r="M37" s="70"/>
      <c r="N37" s="70"/>
      <c r="O37" s="70"/>
      <c r="P37" s="32"/>
      <c r="Q37" s="32" t="e">
        <f>#REF!*#REF!*#REF!*#REF!*#REF!</f>
        <v>#REF!</v>
      </c>
      <c r="S37" s="24"/>
    </row>
    <row r="38" spans="3:19" x14ac:dyDescent="0.25">
      <c r="C38" s="70"/>
      <c r="D38" s="70"/>
      <c r="E38" s="70"/>
      <c r="F38" s="70"/>
      <c r="G38" s="70"/>
      <c r="H38" s="70"/>
      <c r="I38" s="70"/>
      <c r="J38" s="70"/>
      <c r="K38" s="70"/>
      <c r="L38" s="70"/>
      <c r="M38" s="70"/>
      <c r="N38" s="70"/>
      <c r="O38" s="70"/>
      <c r="Q38" s="21" t="e">
        <f>#REF!*#REF!*#REF!*#REF!*#REF!</f>
        <v>#REF!</v>
      </c>
    </row>
    <row r="39" spans="3:19" x14ac:dyDescent="0.25">
      <c r="C39" s="70"/>
      <c r="D39" s="70"/>
      <c r="E39" s="70"/>
      <c r="F39" s="70"/>
      <c r="G39" s="70"/>
      <c r="H39" s="70"/>
      <c r="I39" s="70"/>
      <c r="J39" s="70"/>
      <c r="K39" s="70"/>
      <c r="L39" s="70"/>
      <c r="M39" s="70"/>
      <c r="N39" s="70"/>
      <c r="O39" s="70"/>
      <c r="Q39" s="21" t="e">
        <f>#REF!*#REF!*#REF!*#REF!*#REF!</f>
        <v>#REF!</v>
      </c>
    </row>
    <row r="40" spans="3:19" ht="409.5" customHeight="1" x14ac:dyDescent="0.25">
      <c r="C40" s="70"/>
      <c r="D40" s="70"/>
      <c r="E40" s="70"/>
      <c r="F40" s="70"/>
      <c r="G40" s="70"/>
      <c r="H40" s="70"/>
      <c r="I40" s="70"/>
      <c r="J40" s="70"/>
      <c r="K40" s="70"/>
      <c r="L40" s="70"/>
      <c r="M40" s="70"/>
      <c r="N40" s="70"/>
      <c r="O40" s="70"/>
      <c r="Q40" s="21" t="e">
        <f>SUM(Q26:Q39)</f>
        <v>#REF!</v>
      </c>
    </row>
    <row r="52" ht="357.75" customHeight="1" x14ac:dyDescent="0.25"/>
    <row r="53" ht="357.75" customHeight="1" x14ac:dyDescent="0.25"/>
    <row r="54" ht="357.75" customHeight="1" x14ac:dyDescent="0.25"/>
    <row r="55" ht="357.75" customHeight="1" x14ac:dyDescent="0.25"/>
    <row r="56" ht="357.75" customHeight="1" x14ac:dyDescent="0.25"/>
    <row r="57" ht="357.75" customHeight="1" x14ac:dyDescent="0.25"/>
  </sheetData>
  <mergeCells count="18">
    <mergeCell ref="N21:O21"/>
    <mergeCell ref="I2:I3"/>
    <mergeCell ref="D22:I22"/>
    <mergeCell ref="F24:F25"/>
    <mergeCell ref="G24:H24"/>
    <mergeCell ref="G2:H2"/>
    <mergeCell ref="B24:B25"/>
    <mergeCell ref="C24:C25"/>
    <mergeCell ref="D24:D25"/>
    <mergeCell ref="E24:E25"/>
    <mergeCell ref="C30:O40"/>
    <mergeCell ref="I24:I25"/>
    <mergeCell ref="J24:O24"/>
    <mergeCell ref="B2:B3"/>
    <mergeCell ref="C2:C3"/>
    <mergeCell ref="D2:D3"/>
    <mergeCell ref="E2:E3"/>
    <mergeCell ref="F2:F3"/>
  </mergeCells>
  <pageMargins left="0.11811023622047245" right="0.11811023622047245" top="0.74803149606299213" bottom="0" header="0.31496062992125984" footer="0"/>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6"/>
  <sheetViews>
    <sheetView workbookViewId="0">
      <selection activeCell="D8" sqref="D8:E8"/>
    </sheetView>
  </sheetViews>
  <sheetFormatPr defaultRowHeight="15.75" x14ac:dyDescent="0.25"/>
  <cols>
    <col min="1" max="1" width="4" style="11" customWidth="1"/>
    <col min="2" max="2" width="4.5703125" style="20" customWidth="1"/>
    <col min="3" max="4" width="41.7109375" style="20" customWidth="1"/>
    <col min="5" max="5" width="42.5703125" style="20" customWidth="1"/>
    <col min="6" max="256" width="9.140625" style="11"/>
    <col min="257" max="257" width="4" style="11" customWidth="1"/>
    <col min="258" max="258" width="4.5703125" style="11" customWidth="1"/>
    <col min="259" max="259" width="45" style="11" customWidth="1"/>
    <col min="260" max="260" width="37.140625" style="11" customWidth="1"/>
    <col min="261" max="261" width="42.5703125" style="11" customWidth="1"/>
    <col min="262" max="512" width="9.140625" style="11"/>
    <col min="513" max="513" width="4" style="11" customWidth="1"/>
    <col min="514" max="514" width="4.5703125" style="11" customWidth="1"/>
    <col min="515" max="515" width="45" style="11" customWidth="1"/>
    <col min="516" max="516" width="37.140625" style="11" customWidth="1"/>
    <col min="517" max="517" width="42.5703125" style="11" customWidth="1"/>
    <col min="518" max="768" width="9.140625" style="11"/>
    <col min="769" max="769" width="4" style="11" customWidth="1"/>
    <col min="770" max="770" width="4.5703125" style="11" customWidth="1"/>
    <col min="771" max="771" width="45" style="11" customWidth="1"/>
    <col min="772" max="772" width="37.140625" style="11" customWidth="1"/>
    <col min="773" max="773" width="42.5703125" style="11" customWidth="1"/>
    <col min="774" max="1024" width="9.140625" style="11"/>
    <col min="1025" max="1025" width="4" style="11" customWidth="1"/>
    <col min="1026" max="1026" width="4.5703125" style="11" customWidth="1"/>
    <col min="1027" max="1027" width="45" style="11" customWidth="1"/>
    <col min="1028" max="1028" width="37.140625" style="11" customWidth="1"/>
    <col min="1029" max="1029" width="42.5703125" style="11" customWidth="1"/>
    <col min="1030" max="1280" width="9.140625" style="11"/>
    <col min="1281" max="1281" width="4" style="11" customWidth="1"/>
    <col min="1282" max="1282" width="4.5703125" style="11" customWidth="1"/>
    <col min="1283" max="1283" width="45" style="11" customWidth="1"/>
    <col min="1284" max="1284" width="37.140625" style="11" customWidth="1"/>
    <col min="1285" max="1285" width="42.5703125" style="11" customWidth="1"/>
    <col min="1286" max="1536" width="9.140625" style="11"/>
    <col min="1537" max="1537" width="4" style="11" customWidth="1"/>
    <col min="1538" max="1538" width="4.5703125" style="11" customWidth="1"/>
    <col min="1539" max="1539" width="45" style="11" customWidth="1"/>
    <col min="1540" max="1540" width="37.140625" style="11" customWidth="1"/>
    <col min="1541" max="1541" width="42.5703125" style="11" customWidth="1"/>
    <col min="1542" max="1792" width="9.140625" style="11"/>
    <col min="1793" max="1793" width="4" style="11" customWidth="1"/>
    <col min="1794" max="1794" width="4.5703125" style="11" customWidth="1"/>
    <col min="1795" max="1795" width="45" style="11" customWidth="1"/>
    <col min="1796" max="1796" width="37.140625" style="11" customWidth="1"/>
    <col min="1797" max="1797" width="42.5703125" style="11" customWidth="1"/>
    <col min="1798" max="2048" width="9.140625" style="11"/>
    <col min="2049" max="2049" width="4" style="11" customWidth="1"/>
    <col min="2050" max="2050" width="4.5703125" style="11" customWidth="1"/>
    <col min="2051" max="2051" width="45" style="11" customWidth="1"/>
    <col min="2052" max="2052" width="37.140625" style="11" customWidth="1"/>
    <col min="2053" max="2053" width="42.5703125" style="11" customWidth="1"/>
    <col min="2054" max="2304" width="9.140625" style="11"/>
    <col min="2305" max="2305" width="4" style="11" customWidth="1"/>
    <col min="2306" max="2306" width="4.5703125" style="11" customWidth="1"/>
    <col min="2307" max="2307" width="45" style="11" customWidth="1"/>
    <col min="2308" max="2308" width="37.140625" style="11" customWidth="1"/>
    <col min="2309" max="2309" width="42.5703125" style="11" customWidth="1"/>
    <col min="2310" max="2560" width="9.140625" style="11"/>
    <col min="2561" max="2561" width="4" style="11" customWidth="1"/>
    <col min="2562" max="2562" width="4.5703125" style="11" customWidth="1"/>
    <col min="2563" max="2563" width="45" style="11" customWidth="1"/>
    <col min="2564" max="2564" width="37.140625" style="11" customWidth="1"/>
    <col min="2565" max="2565" width="42.5703125" style="11" customWidth="1"/>
    <col min="2566" max="2816" width="9.140625" style="11"/>
    <col min="2817" max="2817" width="4" style="11" customWidth="1"/>
    <col min="2818" max="2818" width="4.5703125" style="11" customWidth="1"/>
    <col min="2819" max="2819" width="45" style="11" customWidth="1"/>
    <col min="2820" max="2820" width="37.140625" style="11" customWidth="1"/>
    <col min="2821" max="2821" width="42.5703125" style="11" customWidth="1"/>
    <col min="2822" max="3072" width="9.140625" style="11"/>
    <col min="3073" max="3073" width="4" style="11" customWidth="1"/>
    <col min="3074" max="3074" width="4.5703125" style="11" customWidth="1"/>
    <col min="3075" max="3075" width="45" style="11" customWidth="1"/>
    <col min="3076" max="3076" width="37.140625" style="11" customWidth="1"/>
    <col min="3077" max="3077" width="42.5703125" style="11" customWidth="1"/>
    <col min="3078" max="3328" width="9.140625" style="11"/>
    <col min="3329" max="3329" width="4" style="11" customWidth="1"/>
    <col min="3330" max="3330" width="4.5703125" style="11" customWidth="1"/>
    <col min="3331" max="3331" width="45" style="11" customWidth="1"/>
    <col min="3332" max="3332" width="37.140625" style="11" customWidth="1"/>
    <col min="3333" max="3333" width="42.5703125" style="11" customWidth="1"/>
    <col min="3334" max="3584" width="9.140625" style="11"/>
    <col min="3585" max="3585" width="4" style="11" customWidth="1"/>
    <col min="3586" max="3586" width="4.5703125" style="11" customWidth="1"/>
    <col min="3587" max="3587" width="45" style="11" customWidth="1"/>
    <col min="3588" max="3588" width="37.140625" style="11" customWidth="1"/>
    <col min="3589" max="3589" width="42.5703125" style="11" customWidth="1"/>
    <col min="3590" max="3840" width="9.140625" style="11"/>
    <col min="3841" max="3841" width="4" style="11" customWidth="1"/>
    <col min="3842" max="3842" width="4.5703125" style="11" customWidth="1"/>
    <col min="3843" max="3843" width="45" style="11" customWidth="1"/>
    <col min="3844" max="3844" width="37.140625" style="11" customWidth="1"/>
    <col min="3845" max="3845" width="42.5703125" style="11" customWidth="1"/>
    <col min="3846" max="4096" width="9.140625" style="11"/>
    <col min="4097" max="4097" width="4" style="11" customWidth="1"/>
    <col min="4098" max="4098" width="4.5703125" style="11" customWidth="1"/>
    <col min="4099" max="4099" width="45" style="11" customWidth="1"/>
    <col min="4100" max="4100" width="37.140625" style="11" customWidth="1"/>
    <col min="4101" max="4101" width="42.5703125" style="11" customWidth="1"/>
    <col min="4102" max="4352" width="9.140625" style="11"/>
    <col min="4353" max="4353" width="4" style="11" customWidth="1"/>
    <col min="4354" max="4354" width="4.5703125" style="11" customWidth="1"/>
    <col min="4355" max="4355" width="45" style="11" customWidth="1"/>
    <col min="4356" max="4356" width="37.140625" style="11" customWidth="1"/>
    <col min="4357" max="4357" width="42.5703125" style="11" customWidth="1"/>
    <col min="4358" max="4608" width="9.140625" style="11"/>
    <col min="4609" max="4609" width="4" style="11" customWidth="1"/>
    <col min="4610" max="4610" width="4.5703125" style="11" customWidth="1"/>
    <col min="4611" max="4611" width="45" style="11" customWidth="1"/>
    <col min="4612" max="4612" width="37.140625" style="11" customWidth="1"/>
    <col min="4613" max="4613" width="42.5703125" style="11" customWidth="1"/>
    <col min="4614" max="4864" width="9.140625" style="11"/>
    <col min="4865" max="4865" width="4" style="11" customWidth="1"/>
    <col min="4866" max="4866" width="4.5703125" style="11" customWidth="1"/>
    <col min="4867" max="4867" width="45" style="11" customWidth="1"/>
    <col min="4868" max="4868" width="37.140625" style="11" customWidth="1"/>
    <col min="4869" max="4869" width="42.5703125" style="11" customWidth="1"/>
    <col min="4870" max="5120" width="9.140625" style="11"/>
    <col min="5121" max="5121" width="4" style="11" customWidth="1"/>
    <col min="5122" max="5122" width="4.5703125" style="11" customWidth="1"/>
    <col min="5123" max="5123" width="45" style="11" customWidth="1"/>
    <col min="5124" max="5124" width="37.140625" style="11" customWidth="1"/>
    <col min="5125" max="5125" width="42.5703125" style="11" customWidth="1"/>
    <col min="5126" max="5376" width="9.140625" style="11"/>
    <col min="5377" max="5377" width="4" style="11" customWidth="1"/>
    <col min="5378" max="5378" width="4.5703125" style="11" customWidth="1"/>
    <col min="5379" max="5379" width="45" style="11" customWidth="1"/>
    <col min="5380" max="5380" width="37.140625" style="11" customWidth="1"/>
    <col min="5381" max="5381" width="42.5703125" style="11" customWidth="1"/>
    <col min="5382" max="5632" width="9.140625" style="11"/>
    <col min="5633" max="5633" width="4" style="11" customWidth="1"/>
    <col min="5634" max="5634" width="4.5703125" style="11" customWidth="1"/>
    <col min="5635" max="5635" width="45" style="11" customWidth="1"/>
    <col min="5636" max="5636" width="37.140625" style="11" customWidth="1"/>
    <col min="5637" max="5637" width="42.5703125" style="11" customWidth="1"/>
    <col min="5638" max="5888" width="9.140625" style="11"/>
    <col min="5889" max="5889" width="4" style="11" customWidth="1"/>
    <col min="5890" max="5890" width="4.5703125" style="11" customWidth="1"/>
    <col min="5891" max="5891" width="45" style="11" customWidth="1"/>
    <col min="5892" max="5892" width="37.140625" style="11" customWidth="1"/>
    <col min="5893" max="5893" width="42.5703125" style="11" customWidth="1"/>
    <col min="5894" max="6144" width="9.140625" style="11"/>
    <col min="6145" max="6145" width="4" style="11" customWidth="1"/>
    <col min="6146" max="6146" width="4.5703125" style="11" customWidth="1"/>
    <col min="6147" max="6147" width="45" style="11" customWidth="1"/>
    <col min="6148" max="6148" width="37.140625" style="11" customWidth="1"/>
    <col min="6149" max="6149" width="42.5703125" style="11" customWidth="1"/>
    <col min="6150" max="6400" width="9.140625" style="11"/>
    <col min="6401" max="6401" width="4" style="11" customWidth="1"/>
    <col min="6402" max="6402" width="4.5703125" style="11" customWidth="1"/>
    <col min="6403" max="6403" width="45" style="11" customWidth="1"/>
    <col min="6404" max="6404" width="37.140625" style="11" customWidth="1"/>
    <col min="6405" max="6405" width="42.5703125" style="11" customWidth="1"/>
    <col min="6406" max="6656" width="9.140625" style="11"/>
    <col min="6657" max="6657" width="4" style="11" customWidth="1"/>
    <col min="6658" max="6658" width="4.5703125" style="11" customWidth="1"/>
    <col min="6659" max="6659" width="45" style="11" customWidth="1"/>
    <col min="6660" max="6660" width="37.140625" style="11" customWidth="1"/>
    <col min="6661" max="6661" width="42.5703125" style="11" customWidth="1"/>
    <col min="6662" max="6912" width="9.140625" style="11"/>
    <col min="6913" max="6913" width="4" style="11" customWidth="1"/>
    <col min="6914" max="6914" width="4.5703125" style="11" customWidth="1"/>
    <col min="6915" max="6915" width="45" style="11" customWidth="1"/>
    <col min="6916" max="6916" width="37.140625" style="11" customWidth="1"/>
    <col min="6917" max="6917" width="42.5703125" style="11" customWidth="1"/>
    <col min="6918" max="7168" width="9.140625" style="11"/>
    <col min="7169" max="7169" width="4" style="11" customWidth="1"/>
    <col min="7170" max="7170" width="4.5703125" style="11" customWidth="1"/>
    <col min="7171" max="7171" width="45" style="11" customWidth="1"/>
    <col min="7172" max="7172" width="37.140625" style="11" customWidth="1"/>
    <col min="7173" max="7173" width="42.5703125" style="11" customWidth="1"/>
    <col min="7174" max="7424" width="9.140625" style="11"/>
    <col min="7425" max="7425" width="4" style="11" customWidth="1"/>
    <col min="7426" max="7426" width="4.5703125" style="11" customWidth="1"/>
    <col min="7427" max="7427" width="45" style="11" customWidth="1"/>
    <col min="7428" max="7428" width="37.140625" style="11" customWidth="1"/>
    <col min="7429" max="7429" width="42.5703125" style="11" customWidth="1"/>
    <col min="7430" max="7680" width="9.140625" style="11"/>
    <col min="7681" max="7681" width="4" style="11" customWidth="1"/>
    <col min="7682" max="7682" width="4.5703125" style="11" customWidth="1"/>
    <col min="7683" max="7683" width="45" style="11" customWidth="1"/>
    <col min="7684" max="7684" width="37.140625" style="11" customWidth="1"/>
    <col min="7685" max="7685" width="42.5703125" style="11" customWidth="1"/>
    <col min="7686" max="7936" width="9.140625" style="11"/>
    <col min="7937" max="7937" width="4" style="11" customWidth="1"/>
    <col min="7938" max="7938" width="4.5703125" style="11" customWidth="1"/>
    <col min="7939" max="7939" width="45" style="11" customWidth="1"/>
    <col min="7940" max="7940" width="37.140625" style="11" customWidth="1"/>
    <col min="7941" max="7941" width="42.5703125" style="11" customWidth="1"/>
    <col min="7942" max="8192" width="9.140625" style="11"/>
    <col min="8193" max="8193" width="4" style="11" customWidth="1"/>
    <col min="8194" max="8194" width="4.5703125" style="11" customWidth="1"/>
    <col min="8195" max="8195" width="45" style="11" customWidth="1"/>
    <col min="8196" max="8196" width="37.140625" style="11" customWidth="1"/>
    <col min="8197" max="8197" width="42.5703125" style="11" customWidth="1"/>
    <col min="8198" max="8448" width="9.140625" style="11"/>
    <col min="8449" max="8449" width="4" style="11" customWidth="1"/>
    <col min="8450" max="8450" width="4.5703125" style="11" customWidth="1"/>
    <col min="8451" max="8451" width="45" style="11" customWidth="1"/>
    <col min="8452" max="8452" width="37.140625" style="11" customWidth="1"/>
    <col min="8453" max="8453" width="42.5703125" style="11" customWidth="1"/>
    <col min="8454" max="8704" width="9.140625" style="11"/>
    <col min="8705" max="8705" width="4" style="11" customWidth="1"/>
    <col min="8706" max="8706" width="4.5703125" style="11" customWidth="1"/>
    <col min="8707" max="8707" width="45" style="11" customWidth="1"/>
    <col min="8708" max="8708" width="37.140625" style="11" customWidth="1"/>
    <col min="8709" max="8709" width="42.5703125" style="11" customWidth="1"/>
    <col min="8710" max="8960" width="9.140625" style="11"/>
    <col min="8961" max="8961" width="4" style="11" customWidth="1"/>
    <col min="8962" max="8962" width="4.5703125" style="11" customWidth="1"/>
    <col min="8963" max="8963" width="45" style="11" customWidth="1"/>
    <col min="8964" max="8964" width="37.140625" style="11" customWidth="1"/>
    <col min="8965" max="8965" width="42.5703125" style="11" customWidth="1"/>
    <col min="8966" max="9216" width="9.140625" style="11"/>
    <col min="9217" max="9217" width="4" style="11" customWidth="1"/>
    <col min="9218" max="9218" width="4.5703125" style="11" customWidth="1"/>
    <col min="9219" max="9219" width="45" style="11" customWidth="1"/>
    <col min="9220" max="9220" width="37.140625" style="11" customWidth="1"/>
    <col min="9221" max="9221" width="42.5703125" style="11" customWidth="1"/>
    <col min="9222" max="9472" width="9.140625" style="11"/>
    <col min="9473" max="9473" width="4" style="11" customWidth="1"/>
    <col min="9474" max="9474" width="4.5703125" style="11" customWidth="1"/>
    <col min="9475" max="9475" width="45" style="11" customWidth="1"/>
    <col min="9476" max="9476" width="37.140625" style="11" customWidth="1"/>
    <col min="9477" max="9477" width="42.5703125" style="11" customWidth="1"/>
    <col min="9478" max="9728" width="9.140625" style="11"/>
    <col min="9729" max="9729" width="4" style="11" customWidth="1"/>
    <col min="9730" max="9730" width="4.5703125" style="11" customWidth="1"/>
    <col min="9731" max="9731" width="45" style="11" customWidth="1"/>
    <col min="9732" max="9732" width="37.140625" style="11" customWidth="1"/>
    <col min="9733" max="9733" width="42.5703125" style="11" customWidth="1"/>
    <col min="9734" max="9984" width="9.140625" style="11"/>
    <col min="9985" max="9985" width="4" style="11" customWidth="1"/>
    <col min="9986" max="9986" width="4.5703125" style="11" customWidth="1"/>
    <col min="9987" max="9987" width="45" style="11" customWidth="1"/>
    <col min="9988" max="9988" width="37.140625" style="11" customWidth="1"/>
    <col min="9989" max="9989" width="42.5703125" style="11" customWidth="1"/>
    <col min="9990" max="10240" width="9.140625" style="11"/>
    <col min="10241" max="10241" width="4" style="11" customWidth="1"/>
    <col min="10242" max="10242" width="4.5703125" style="11" customWidth="1"/>
    <col min="10243" max="10243" width="45" style="11" customWidth="1"/>
    <col min="10244" max="10244" width="37.140625" style="11" customWidth="1"/>
    <col min="10245" max="10245" width="42.5703125" style="11" customWidth="1"/>
    <col min="10246" max="10496" width="9.140625" style="11"/>
    <col min="10497" max="10497" width="4" style="11" customWidth="1"/>
    <col min="10498" max="10498" width="4.5703125" style="11" customWidth="1"/>
    <col min="10499" max="10499" width="45" style="11" customWidth="1"/>
    <col min="10500" max="10500" width="37.140625" style="11" customWidth="1"/>
    <col min="10501" max="10501" width="42.5703125" style="11" customWidth="1"/>
    <col min="10502" max="10752" width="9.140625" style="11"/>
    <col min="10753" max="10753" width="4" style="11" customWidth="1"/>
    <col min="10754" max="10754" width="4.5703125" style="11" customWidth="1"/>
    <col min="10755" max="10755" width="45" style="11" customWidth="1"/>
    <col min="10756" max="10756" width="37.140625" style="11" customWidth="1"/>
    <col min="10757" max="10757" width="42.5703125" style="11" customWidth="1"/>
    <col min="10758" max="11008" width="9.140625" style="11"/>
    <col min="11009" max="11009" width="4" style="11" customWidth="1"/>
    <col min="11010" max="11010" width="4.5703125" style="11" customWidth="1"/>
    <col min="11011" max="11011" width="45" style="11" customWidth="1"/>
    <col min="11012" max="11012" width="37.140625" style="11" customWidth="1"/>
    <col min="11013" max="11013" width="42.5703125" style="11" customWidth="1"/>
    <col min="11014" max="11264" width="9.140625" style="11"/>
    <col min="11265" max="11265" width="4" style="11" customWidth="1"/>
    <col min="11266" max="11266" width="4.5703125" style="11" customWidth="1"/>
    <col min="11267" max="11267" width="45" style="11" customWidth="1"/>
    <col min="11268" max="11268" width="37.140625" style="11" customWidth="1"/>
    <col min="11269" max="11269" width="42.5703125" style="11" customWidth="1"/>
    <col min="11270" max="11520" width="9.140625" style="11"/>
    <col min="11521" max="11521" width="4" style="11" customWidth="1"/>
    <col min="11522" max="11522" width="4.5703125" style="11" customWidth="1"/>
    <col min="11523" max="11523" width="45" style="11" customWidth="1"/>
    <col min="11524" max="11524" width="37.140625" style="11" customWidth="1"/>
    <col min="11525" max="11525" width="42.5703125" style="11" customWidth="1"/>
    <col min="11526" max="11776" width="9.140625" style="11"/>
    <col min="11777" max="11777" width="4" style="11" customWidth="1"/>
    <col min="11778" max="11778" width="4.5703125" style="11" customWidth="1"/>
    <col min="11779" max="11779" width="45" style="11" customWidth="1"/>
    <col min="11780" max="11780" width="37.140625" style="11" customWidth="1"/>
    <col min="11781" max="11781" width="42.5703125" style="11" customWidth="1"/>
    <col min="11782" max="12032" width="9.140625" style="11"/>
    <col min="12033" max="12033" width="4" style="11" customWidth="1"/>
    <col min="12034" max="12034" width="4.5703125" style="11" customWidth="1"/>
    <col min="12035" max="12035" width="45" style="11" customWidth="1"/>
    <col min="12036" max="12036" width="37.140625" style="11" customWidth="1"/>
    <col min="12037" max="12037" width="42.5703125" style="11" customWidth="1"/>
    <col min="12038" max="12288" width="9.140625" style="11"/>
    <col min="12289" max="12289" width="4" style="11" customWidth="1"/>
    <col min="12290" max="12290" width="4.5703125" style="11" customWidth="1"/>
    <col min="12291" max="12291" width="45" style="11" customWidth="1"/>
    <col min="12292" max="12292" width="37.140625" style="11" customWidth="1"/>
    <col min="12293" max="12293" width="42.5703125" style="11" customWidth="1"/>
    <col min="12294" max="12544" width="9.140625" style="11"/>
    <col min="12545" max="12545" width="4" style="11" customWidth="1"/>
    <col min="12546" max="12546" width="4.5703125" style="11" customWidth="1"/>
    <col min="12547" max="12547" width="45" style="11" customWidth="1"/>
    <col min="12548" max="12548" width="37.140625" style="11" customWidth="1"/>
    <col min="12549" max="12549" width="42.5703125" style="11" customWidth="1"/>
    <col min="12550" max="12800" width="9.140625" style="11"/>
    <col min="12801" max="12801" width="4" style="11" customWidth="1"/>
    <col min="12802" max="12802" width="4.5703125" style="11" customWidth="1"/>
    <col min="12803" max="12803" width="45" style="11" customWidth="1"/>
    <col min="12804" max="12804" width="37.140625" style="11" customWidth="1"/>
    <col min="12805" max="12805" width="42.5703125" style="11" customWidth="1"/>
    <col min="12806" max="13056" width="9.140625" style="11"/>
    <col min="13057" max="13057" width="4" style="11" customWidth="1"/>
    <col min="13058" max="13058" width="4.5703125" style="11" customWidth="1"/>
    <col min="13059" max="13059" width="45" style="11" customWidth="1"/>
    <col min="13060" max="13060" width="37.140625" style="11" customWidth="1"/>
    <col min="13061" max="13061" width="42.5703125" style="11" customWidth="1"/>
    <col min="13062" max="13312" width="9.140625" style="11"/>
    <col min="13313" max="13313" width="4" style="11" customWidth="1"/>
    <col min="13314" max="13314" width="4.5703125" style="11" customWidth="1"/>
    <col min="13315" max="13315" width="45" style="11" customWidth="1"/>
    <col min="13316" max="13316" width="37.140625" style="11" customWidth="1"/>
    <col min="13317" max="13317" width="42.5703125" style="11" customWidth="1"/>
    <col min="13318" max="13568" width="9.140625" style="11"/>
    <col min="13569" max="13569" width="4" style="11" customWidth="1"/>
    <col min="13570" max="13570" width="4.5703125" style="11" customWidth="1"/>
    <col min="13571" max="13571" width="45" style="11" customWidth="1"/>
    <col min="13572" max="13572" width="37.140625" style="11" customWidth="1"/>
    <col min="13573" max="13573" width="42.5703125" style="11" customWidth="1"/>
    <col min="13574" max="13824" width="9.140625" style="11"/>
    <col min="13825" max="13825" width="4" style="11" customWidth="1"/>
    <col min="13826" max="13826" width="4.5703125" style="11" customWidth="1"/>
    <col min="13827" max="13827" width="45" style="11" customWidth="1"/>
    <col min="13828" max="13828" width="37.140625" style="11" customWidth="1"/>
    <col min="13829" max="13829" width="42.5703125" style="11" customWidth="1"/>
    <col min="13830" max="14080" width="9.140625" style="11"/>
    <col min="14081" max="14081" width="4" style="11" customWidth="1"/>
    <col min="14082" max="14082" width="4.5703125" style="11" customWidth="1"/>
    <col min="14083" max="14083" width="45" style="11" customWidth="1"/>
    <col min="14084" max="14084" width="37.140625" style="11" customWidth="1"/>
    <col min="14085" max="14085" width="42.5703125" style="11" customWidth="1"/>
    <col min="14086" max="14336" width="9.140625" style="11"/>
    <col min="14337" max="14337" width="4" style="11" customWidth="1"/>
    <col min="14338" max="14338" width="4.5703125" style="11" customWidth="1"/>
    <col min="14339" max="14339" width="45" style="11" customWidth="1"/>
    <col min="14340" max="14340" width="37.140625" style="11" customWidth="1"/>
    <col min="14341" max="14341" width="42.5703125" style="11" customWidth="1"/>
    <col min="14342" max="14592" width="9.140625" style="11"/>
    <col min="14593" max="14593" width="4" style="11" customWidth="1"/>
    <col min="14594" max="14594" width="4.5703125" style="11" customWidth="1"/>
    <col min="14595" max="14595" width="45" style="11" customWidth="1"/>
    <col min="14596" max="14596" width="37.140625" style="11" customWidth="1"/>
    <col min="14597" max="14597" width="42.5703125" style="11" customWidth="1"/>
    <col min="14598" max="14848" width="9.140625" style="11"/>
    <col min="14849" max="14849" width="4" style="11" customWidth="1"/>
    <col min="14850" max="14850" width="4.5703125" style="11" customWidth="1"/>
    <col min="14851" max="14851" width="45" style="11" customWidth="1"/>
    <col min="14852" max="14852" width="37.140625" style="11" customWidth="1"/>
    <col min="14853" max="14853" width="42.5703125" style="11" customWidth="1"/>
    <col min="14854" max="15104" width="9.140625" style="11"/>
    <col min="15105" max="15105" width="4" style="11" customWidth="1"/>
    <col min="15106" max="15106" width="4.5703125" style="11" customWidth="1"/>
    <col min="15107" max="15107" width="45" style="11" customWidth="1"/>
    <col min="15108" max="15108" width="37.140625" style="11" customWidth="1"/>
    <col min="15109" max="15109" width="42.5703125" style="11" customWidth="1"/>
    <col min="15110" max="15360" width="9.140625" style="11"/>
    <col min="15361" max="15361" width="4" style="11" customWidth="1"/>
    <col min="15362" max="15362" width="4.5703125" style="11" customWidth="1"/>
    <col min="15363" max="15363" width="45" style="11" customWidth="1"/>
    <col min="15364" max="15364" width="37.140625" style="11" customWidth="1"/>
    <col min="15365" max="15365" width="42.5703125" style="11" customWidth="1"/>
    <col min="15366" max="15616" width="9.140625" style="11"/>
    <col min="15617" max="15617" width="4" style="11" customWidth="1"/>
    <col min="15618" max="15618" width="4.5703125" style="11" customWidth="1"/>
    <col min="15619" max="15619" width="45" style="11" customWidth="1"/>
    <col min="15620" max="15620" width="37.140625" style="11" customWidth="1"/>
    <col min="15621" max="15621" width="42.5703125" style="11" customWidth="1"/>
    <col min="15622" max="15872" width="9.140625" style="11"/>
    <col min="15873" max="15873" width="4" style="11" customWidth="1"/>
    <col min="15874" max="15874" width="4.5703125" style="11" customWidth="1"/>
    <col min="15875" max="15875" width="45" style="11" customWidth="1"/>
    <col min="15876" max="15876" width="37.140625" style="11" customWidth="1"/>
    <col min="15877" max="15877" width="42.5703125" style="11" customWidth="1"/>
    <col min="15878" max="16128" width="9.140625" style="11"/>
    <col min="16129" max="16129" width="4" style="11" customWidth="1"/>
    <col min="16130" max="16130" width="4.5703125" style="11" customWidth="1"/>
    <col min="16131" max="16131" width="45" style="11" customWidth="1"/>
    <col min="16132" max="16132" width="37.140625" style="11" customWidth="1"/>
    <col min="16133" max="16133" width="42.5703125" style="11" customWidth="1"/>
    <col min="16134" max="16384" width="9.140625" style="11"/>
  </cols>
  <sheetData>
    <row r="1" spans="2:6" s="1" customFormat="1" ht="18.75" x14ac:dyDescent="0.3">
      <c r="B1" s="2"/>
      <c r="C1" s="2"/>
      <c r="D1" s="2"/>
      <c r="E1" s="3"/>
    </row>
    <row r="2" spans="2:6" s="1" customFormat="1" ht="40.5" customHeight="1" x14ac:dyDescent="0.25">
      <c r="B2" s="82" t="s">
        <v>77</v>
      </c>
      <c r="C2" s="82"/>
      <c r="D2" s="82"/>
      <c r="E2" s="82"/>
    </row>
    <row r="3" spans="2:6" s="1" customFormat="1" ht="18.75" x14ac:dyDescent="0.3">
      <c r="B3" s="83" t="s">
        <v>63</v>
      </c>
      <c r="C3" s="83"/>
      <c r="D3" s="83"/>
      <c r="E3" s="83"/>
    </row>
    <row r="4" spans="2:6" s="1" customFormat="1" ht="56.25" x14ac:dyDescent="0.3">
      <c r="B4" s="4" t="s">
        <v>64</v>
      </c>
      <c r="C4" s="5" t="s">
        <v>65</v>
      </c>
      <c r="D4" s="84" t="s">
        <v>78</v>
      </c>
      <c r="E4" s="85"/>
      <c r="F4" s="2"/>
    </row>
    <row r="5" spans="2:6" s="1" customFormat="1" ht="18.75" x14ac:dyDescent="0.25">
      <c r="B5" s="7" t="s">
        <v>66</v>
      </c>
      <c r="C5" s="8" t="s">
        <v>73</v>
      </c>
      <c r="D5" s="86">
        <f>'2026'!O28</f>
        <v>20384.3583</v>
      </c>
      <c r="E5" s="87"/>
      <c r="F5" s="9"/>
    </row>
    <row r="6" spans="2:6" s="1" customFormat="1" ht="18.75" x14ac:dyDescent="0.25">
      <c r="B6" s="7"/>
      <c r="C6" s="44" t="s">
        <v>74</v>
      </c>
      <c r="D6" s="90" t="s">
        <v>75</v>
      </c>
      <c r="E6" s="90"/>
      <c r="F6" s="9"/>
    </row>
    <row r="7" spans="2:6" s="1" customFormat="1" ht="18.75" x14ac:dyDescent="0.25">
      <c r="B7" s="7"/>
      <c r="C7" s="44" t="s">
        <v>76</v>
      </c>
      <c r="D7" s="91">
        <f>D5</f>
        <v>20384.3583</v>
      </c>
      <c r="E7" s="91"/>
      <c r="F7" s="9"/>
    </row>
    <row r="8" spans="2:6" s="1" customFormat="1" ht="37.5" x14ac:dyDescent="0.3">
      <c r="B8" s="6" t="s">
        <v>67</v>
      </c>
      <c r="C8" s="10" t="s">
        <v>68</v>
      </c>
      <c r="D8" s="88">
        <v>46184</v>
      </c>
      <c r="E8" s="89"/>
      <c r="F8" s="2"/>
    </row>
    <row r="9" spans="2:6" x14ac:dyDescent="0.2">
      <c r="B9" s="12"/>
      <c r="C9" s="13"/>
      <c r="D9" s="14"/>
      <c r="E9" s="14"/>
      <c r="F9" s="15"/>
    </row>
    <row r="10" spans="2:6" x14ac:dyDescent="0.25">
      <c r="B10" s="93" t="s">
        <v>80</v>
      </c>
      <c r="C10" s="93"/>
      <c r="D10" s="93"/>
      <c r="E10" s="16"/>
    </row>
    <row r="11" spans="2:6" ht="15.75" customHeight="1" x14ac:dyDescent="0.2">
      <c r="B11" s="94" t="s">
        <v>69</v>
      </c>
      <c r="C11" s="94"/>
      <c r="D11" s="94"/>
      <c r="E11" s="17"/>
    </row>
    <row r="12" spans="2:6" x14ac:dyDescent="0.25">
      <c r="B12" s="95"/>
      <c r="C12" s="95"/>
      <c r="D12" s="95"/>
      <c r="E12" s="17"/>
    </row>
    <row r="13" spans="2:6" x14ac:dyDescent="0.2">
      <c r="B13" s="92" t="s">
        <v>81</v>
      </c>
      <c r="C13" s="92"/>
      <c r="D13" s="92"/>
      <c r="E13" s="18"/>
    </row>
    <row r="14" spans="2:6" x14ac:dyDescent="0.25">
      <c r="B14" s="96" t="s">
        <v>70</v>
      </c>
      <c r="C14" s="96"/>
      <c r="D14" s="19"/>
      <c r="E14" s="17"/>
    </row>
    <row r="15" spans="2:6" x14ac:dyDescent="0.25">
      <c r="E15" s="16"/>
    </row>
    <row r="16" spans="2:6" x14ac:dyDescent="0.25">
      <c r="B16" s="92"/>
      <c r="C16" s="92"/>
      <c r="E16" s="16"/>
    </row>
  </sheetData>
  <sortState ref="B4:J19">
    <sortCondition ref="J4:J19"/>
  </sortState>
  <mergeCells count="13">
    <mergeCell ref="B16:C16"/>
    <mergeCell ref="B10:D10"/>
    <mergeCell ref="B11:D11"/>
    <mergeCell ref="B12:D12"/>
    <mergeCell ref="B13:D13"/>
    <mergeCell ref="B14:C14"/>
    <mergeCell ref="B2:E2"/>
    <mergeCell ref="B3:E3"/>
    <mergeCell ref="D4:E4"/>
    <mergeCell ref="D5:E5"/>
    <mergeCell ref="D8:E8"/>
    <mergeCell ref="D6:E6"/>
    <mergeCell ref="D7:E7"/>
  </mergeCells>
  <phoneticPr fontId="2" type="noConversion"/>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Обоснование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Замдиректора</dc:creator>
  <cp:lastModifiedBy>markevih_is</cp:lastModifiedBy>
  <cp:lastPrinted>2026-07-08T08:02:39Z</cp:lastPrinted>
  <dcterms:created xsi:type="dcterms:W3CDTF">2015-06-05T18:19:34Z</dcterms:created>
  <dcterms:modified xsi:type="dcterms:W3CDTF">2026-07-23T10:33:11Z</dcterms:modified>
</cp:coreProperties>
</file>