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Расчет цены" sheetId="1" r:id="rId1"/>
  </sheets>
  <calcPr calcId="145621"/>
</workbook>
</file>

<file path=xl/calcChain.xml><?xml version="1.0" encoding="utf-8"?>
<calcChain xmlns="http://schemas.openxmlformats.org/spreadsheetml/2006/main">
  <c r="I10" i="1" l="1"/>
  <c r="J10" i="1" s="1"/>
  <c r="K10" i="1" s="1"/>
  <c r="L10" i="1"/>
  <c r="L9" i="1" l="1"/>
  <c r="L11" i="1" s="1"/>
  <c r="I9" i="1"/>
  <c r="J9" i="1" s="1"/>
  <c r="K9" i="1" s="1"/>
</calcChain>
</file>

<file path=xl/sharedStrings.xml><?xml version="1.0" encoding="utf-8"?>
<sst xmlns="http://schemas.openxmlformats.org/spreadsheetml/2006/main" count="29" uniqueCount="28">
  <si>
    <t>Обоснование начальной (максимальной) цены контракта</t>
  </si>
  <si>
    <t>(наименование предмета контракта)</t>
  </si>
  <si>
    <t>Информация о валюте, используемой для формирования цены контракта и расчетов с поставщиком: Российский рубль (далее - рубль)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</si>
  <si>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не применяется</t>
  </si>
  <si>
    <t>Используемый метод определения начальной (максимальной) цены контракта с обоснованием:</t>
  </si>
  <si>
    <t xml:space="preserve">Метод сопоставимых рыночных цен (анализа рынка), данный метод определения НМЦК является приоритетным. 
Начальная (максимальная) цена  контракта рассчитана  заказчиком на основании 3 коммерческих предложений поставщиков (коммерческие предложения находятся в документации у заказчика) 
</t>
  </si>
  <si>
    <t>№</t>
  </si>
  <si>
    <t>Наименование товара</t>
  </si>
  <si>
    <t>Ед. изм</t>
  </si>
  <si>
    <t>Кол-во</t>
  </si>
  <si>
    <t xml:space="preserve"> ОКПД2</t>
  </si>
  <si>
    <t>Коммерческие предложения (руб./за обслуживание)</t>
  </si>
  <si>
    <t>Оценка однородности совокупности значений выявленных цен, используемых в расчете Н(М)ЦК</t>
  </si>
  <si>
    <t>КП №1</t>
  </si>
  <si>
    <t>КП №2</t>
  </si>
  <si>
    <t>КП №3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</si>
  <si>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</si>
  <si>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</si>
  <si>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64"/>
        <rFont val="Times New Roman"/>
        <family val="1"/>
        <charset val="204"/>
      </rPr>
      <t xml:space="preserve">         (не должен превышать 33%)</t>
    </r>
  </si>
  <si>
    <t>Н(М)ЦК (руб.)</t>
  </si>
  <si>
    <r>
      <t xml:space="preserve">Порядок и срок оплаты услуг: </t>
    </r>
    <r>
      <rPr>
        <sz val="11"/>
        <rFont val="Times New Roman"/>
        <family val="1"/>
        <charset val="204"/>
      </rPr>
      <t>Оплата производится путем перечисления Покупателем безналичных денежных средств на расчетный счет Поставщика. в течение 7 (семи) рабочих дней с момента получения товара от Поставщика, на основании счета, счет-фактуры и подписанной сторонами товарной (товарно-транспортной) накладной или универсального передаточного документа.</t>
    </r>
  </si>
  <si>
    <t>шт</t>
  </si>
  <si>
    <t>НАСОСЫ. Насос циркуляционный</t>
  </si>
  <si>
    <t>ДАТЧИКИ ИЗМЕРИТЕЛЬНЫХ ПРИБОРОВ. Датчик температуры аналоговый</t>
  </si>
  <si>
    <t>28.13.14.190</t>
  </si>
  <si>
    <t>26.51.86.110</t>
  </si>
  <si>
    <r>
      <t xml:space="preserve">Место поставки : г. Омск, ул. Красный путь, д. 89. </t>
    </r>
    <r>
      <rPr>
        <sz val="11"/>
        <color indexed="6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
</t>
    </r>
    <r>
      <rPr>
        <b/>
        <sz val="11"/>
        <color indexed="64"/>
        <rFont val="Times New Roman"/>
        <family val="1"/>
        <charset val="204"/>
      </rPr>
      <t>Срок поставки товара:</t>
    </r>
    <r>
      <rPr>
        <sz val="11"/>
        <color indexed="64"/>
        <rFont val="Times New Roman"/>
        <family val="1"/>
        <charset val="204"/>
      </rPr>
      <t xml:space="preserve">  в течении 10 рабочтх дней с момента подписания договора
</t>
    </r>
  </si>
  <si>
    <t>Поставка товара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</si>
</sst>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indexed="64"/>
      <name val="Calibri"/>
    </font>
    <font>
      <sz val="10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color indexed="6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/>
      <bottom style="thin">
        <color rgb="FF1F1C1B"/>
      </bottom>
      <diagonal/>
    </border>
    <border>
      <left style="thin">
        <color rgb="FF1F1C1B"/>
      </left>
      <right style="thin">
        <color rgb="FF1F1C1B"/>
      </right>
      <top style="thin">
        <color rgb="FF1F1C1B"/>
      </top>
      <bottom style="thin">
        <color rgb="FF1F1C1B"/>
      </bottom>
      <diagonal/>
    </border>
    <border>
      <left style="thin">
        <color rgb="FF1F1C1B"/>
      </left>
      <right style="thin">
        <color rgb="FF1F1C1B"/>
      </right>
      <top style="thin">
        <color rgb="FF1F1C1B"/>
      </top>
      <bottom/>
      <diagonal/>
    </border>
    <border>
      <left style="thin">
        <color rgb="FF1F1C1B"/>
      </left>
      <right/>
      <top style="thin">
        <color rgb="FF1F1C1B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1F1C1B"/>
      </right>
      <top style="thin">
        <color rgb="FF1F1C1B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14" fillId="0" borderId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11" borderId="0" applyNumberFormat="0" applyBorder="0" applyAlignment="0" applyProtection="0"/>
    <xf numFmtId="0" fontId="16" fillId="5" borderId="8" applyNumberFormat="0" applyAlignment="0" applyProtection="0"/>
    <xf numFmtId="0" fontId="17" fillId="12" borderId="9" applyNumberFormat="0" applyAlignment="0" applyProtection="0"/>
    <xf numFmtId="0" fontId="18" fillId="12" borderId="8" applyNumberFormat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13" borderId="14" applyNumberFormat="0" applyAlignment="0" applyProtection="0"/>
    <xf numFmtId="0" fontId="24" fillId="0" borderId="0" applyNumberFormat="0" applyFill="0" applyBorder="0" applyAlignment="0" applyProtection="0"/>
    <xf numFmtId="0" fontId="25" fillId="14" borderId="0" applyNumberFormat="0" applyBorder="0" applyAlignment="0" applyProtection="0"/>
    <xf numFmtId="0" fontId="31" fillId="0" borderId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4" fillId="15" borderId="15" applyNumberFormat="0" applyFont="0" applyAlignment="0" applyProtection="0"/>
    <xf numFmtId="0" fontId="28" fillId="0" borderId="16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6" fillId="0" borderId="2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4" fontId="2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top" wrapText="1"/>
    </xf>
    <xf numFmtId="0" fontId="5" fillId="0" borderId="0" xfId="0" applyFont="1"/>
    <xf numFmtId="0" fontId="2" fillId="0" borderId="0" xfId="0" applyFont="1" applyAlignment="1">
      <alignment vertical="top" wrapText="1"/>
    </xf>
    <xf numFmtId="0" fontId="8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 wrapText="1"/>
    </xf>
    <xf numFmtId="0" fontId="32" fillId="0" borderId="17" xfId="1" applyFont="1" applyFill="1" applyBorder="1" applyAlignment="1">
      <alignment horizontal="left" vertical="center" wrapText="1"/>
    </xf>
    <xf numFmtId="2" fontId="11" fillId="0" borderId="17" xfId="1" applyNumberFormat="1" applyFont="1" applyBorder="1" applyAlignment="1">
      <alignment horizontal="center" vertical="center"/>
    </xf>
  </cellXfs>
  <cellStyles count="26">
    <cellStyle name="Акцент1 2" xfId="2"/>
    <cellStyle name="Акцент2 2" xfId="3"/>
    <cellStyle name="Акцент3 2" xfId="4"/>
    <cellStyle name="Акцент4 2" xfId="5"/>
    <cellStyle name="Акцент5 2" xfId="6"/>
    <cellStyle name="Акцент6 2" xfId="7"/>
    <cellStyle name="Ввод  2" xfId="8"/>
    <cellStyle name="Вывод 2" xfId="9"/>
    <cellStyle name="Вычисление 2" xfId="10"/>
    <cellStyle name="Заголовок 1 2" xfId="11"/>
    <cellStyle name="Заголовок 2 2" xfId="12"/>
    <cellStyle name="Заголовок 3 2" xfId="13"/>
    <cellStyle name="Заголовок 4 2" xfId="14"/>
    <cellStyle name="Итог 2" xfId="15"/>
    <cellStyle name="Контрольная ячейка 2" xfId="16"/>
    <cellStyle name="Название 2" xfId="17"/>
    <cellStyle name="Нейтральный 2" xfId="18"/>
    <cellStyle name="Обычный" xfId="0" builtinId="0"/>
    <cellStyle name="Обычный 2" xfId="19"/>
    <cellStyle name="Обычный 3" xfId="1"/>
    <cellStyle name="Плохой 2" xfId="20"/>
    <cellStyle name="Пояснение 2" xfId="21"/>
    <cellStyle name="Примечание 2" xfId="22"/>
    <cellStyle name="Связанная ячейка 2" xfId="23"/>
    <cellStyle name="Текст предупреждения 2" xfId="24"/>
    <cellStyle name="Хороший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952648</xdr:rowOff>
    </xdr:from>
    <xdr:to>
      <xdr:col>11</xdr:col>
      <xdr:colOff>18863</xdr:colOff>
      <xdr:row>7</xdr:row>
      <xdr:rowOff>1305073</xdr:rowOff>
    </xdr:to>
    <xdr:pic>
      <xdr:nvPicPr>
        <xdr:cNvPr id="1568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9</xdr:col>
      <xdr:colOff>18752</xdr:colOff>
      <xdr:row>7</xdr:row>
      <xdr:rowOff>925115</xdr:rowOff>
    </xdr:from>
    <xdr:to>
      <xdr:col>9</xdr:col>
      <xdr:colOff>800100</xdr:colOff>
      <xdr:row>7</xdr:row>
      <xdr:rowOff>1365646</xdr:rowOff>
    </xdr:to>
    <xdr:pic>
      <xdr:nvPicPr>
        <xdr:cNvPr id="1569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gregatoreat.ru/classifier/ktru-list?search=26.51.86.110&amp;expand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6"/>
  <sheetViews>
    <sheetView tabSelected="1" zoomScale="85" workbookViewId="0">
      <selection activeCell="N10" sqref="N10"/>
    </sheetView>
  </sheetViews>
  <sheetFormatPr defaultRowHeight="12.75" customHeight="1" x14ac:dyDescent="0.25"/>
  <cols>
    <col min="1" max="1" width="3.140625" style="1" customWidth="1"/>
    <col min="2" max="2" width="29.85546875" style="1" customWidth="1"/>
    <col min="3" max="3" width="10.5703125" style="1" customWidth="1"/>
    <col min="4" max="4" width="9.7109375" style="1" customWidth="1"/>
    <col min="5" max="5" width="14.42578125" style="1" customWidth="1"/>
    <col min="6" max="6" width="16.140625" style="1" customWidth="1"/>
    <col min="7" max="7" width="16.28515625" style="1" customWidth="1"/>
    <col min="8" max="8" width="15.28515625" style="1" customWidth="1"/>
    <col min="9" max="9" width="15.5703125" style="1" customWidth="1"/>
    <col min="10" max="10" width="12.140625" style="1" customWidth="1"/>
    <col min="11" max="11" width="11.28515625" style="1" customWidth="1"/>
    <col min="12" max="12" width="15.85546875" style="1" customWidth="1"/>
    <col min="13" max="13" width="12.140625" style="1" customWidth="1"/>
    <col min="14" max="14" width="14.7109375" style="1" customWidth="1"/>
    <col min="15" max="257" width="9.140625" style="1" customWidth="1"/>
  </cols>
  <sheetData>
    <row r="1" spans="1:14" ht="15.7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4" ht="15.75" x14ac:dyDescent="0.25">
      <c r="A2" s="25" t="s">
        <v>27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4" ht="15.95" customHeight="1" x14ac:dyDescent="0.2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4" ht="15.95" customHeight="1" x14ac:dyDescent="0.25">
      <c r="A4" s="27" t="s">
        <v>2</v>
      </c>
      <c r="B4" s="28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4" ht="15.95" customHeight="1" x14ac:dyDescent="0.25">
      <c r="A5" s="29" t="s">
        <v>3</v>
      </c>
      <c r="B5" s="30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4" ht="66.75" customHeight="1" x14ac:dyDescent="0.25">
      <c r="A6" s="31" t="s">
        <v>4</v>
      </c>
      <c r="B6" s="31"/>
      <c r="C6" s="31"/>
      <c r="D6" s="31"/>
      <c r="E6" s="31"/>
      <c r="F6" s="31" t="s">
        <v>5</v>
      </c>
      <c r="G6" s="31"/>
      <c r="H6" s="31"/>
      <c r="I6" s="31"/>
      <c r="J6" s="31"/>
      <c r="K6" s="31"/>
      <c r="L6" s="31"/>
    </row>
    <row r="7" spans="1:14" ht="45" customHeight="1" x14ac:dyDescent="0.25">
      <c r="A7" s="32" t="s">
        <v>6</v>
      </c>
      <c r="B7" s="32" t="s">
        <v>7</v>
      </c>
      <c r="C7" s="32" t="s">
        <v>8</v>
      </c>
      <c r="D7" s="34" t="s">
        <v>9</v>
      </c>
      <c r="E7" s="32" t="s">
        <v>10</v>
      </c>
      <c r="F7" s="33" t="s">
        <v>11</v>
      </c>
      <c r="G7" s="33"/>
      <c r="H7" s="33"/>
      <c r="I7" s="37" t="s">
        <v>12</v>
      </c>
      <c r="J7" s="37"/>
      <c r="K7" s="37"/>
      <c r="L7" s="2"/>
    </row>
    <row r="8" spans="1:14" ht="111" customHeight="1" x14ac:dyDescent="0.25">
      <c r="A8" s="33"/>
      <c r="B8" s="33"/>
      <c r="C8" s="33"/>
      <c r="D8" s="35"/>
      <c r="E8" s="36"/>
      <c r="F8" s="20" t="s">
        <v>13</v>
      </c>
      <c r="G8" s="20" t="s">
        <v>14</v>
      </c>
      <c r="H8" s="20" t="s">
        <v>15</v>
      </c>
      <c r="I8" s="3" t="s">
        <v>16</v>
      </c>
      <c r="J8" s="4" t="s">
        <v>17</v>
      </c>
      <c r="K8" s="4" t="s">
        <v>18</v>
      </c>
      <c r="L8" s="5" t="s">
        <v>19</v>
      </c>
    </row>
    <row r="9" spans="1:14" ht="15" x14ac:dyDescent="0.25">
      <c r="A9" s="21">
        <v>1</v>
      </c>
      <c r="B9" s="42" t="s">
        <v>22</v>
      </c>
      <c r="C9" s="6" t="s">
        <v>21</v>
      </c>
      <c r="D9" s="7">
        <v>1</v>
      </c>
      <c r="E9" s="21" t="s">
        <v>24</v>
      </c>
      <c r="F9" s="43">
        <v>30431.279999999999</v>
      </c>
      <c r="G9" s="43">
        <v>30700</v>
      </c>
      <c r="H9" s="43">
        <v>30501</v>
      </c>
      <c r="I9" s="22">
        <f>ROUNDUP(AVERAGE(F9:H9),2)</f>
        <v>30544.1</v>
      </c>
      <c r="J9" s="8">
        <f>SQRT(((SUM((POWER(F9-I9,2)),(POWER(G9-I9,2)),(POWER(H9-I9,2)))/(COLUMNS(F9:H9)-1))))</f>
        <v>139.44671455434198</v>
      </c>
      <c r="K9" s="8">
        <f>J9/I9*100</f>
        <v>0.45654222764573843</v>
      </c>
      <c r="L9" s="9">
        <f>SUM(MIN(F9:G9:H9)*D9)</f>
        <v>30431.279999999999</v>
      </c>
    </row>
    <row r="10" spans="1:14" ht="38.25" x14ac:dyDescent="0.25">
      <c r="A10" s="21">
        <v>2</v>
      </c>
      <c r="B10" s="42" t="s">
        <v>23</v>
      </c>
      <c r="C10" s="6" t="s">
        <v>21</v>
      </c>
      <c r="D10" s="7">
        <v>1</v>
      </c>
      <c r="E10" s="21" t="s">
        <v>25</v>
      </c>
      <c r="F10" s="43">
        <v>4230.2</v>
      </c>
      <c r="G10" s="43">
        <v>4350</v>
      </c>
      <c r="H10" s="43">
        <v>4960</v>
      </c>
      <c r="I10" s="22">
        <f>ROUNDUP(AVERAGE(F10:H10),2)</f>
        <v>4513.3999999999996</v>
      </c>
      <c r="J10" s="8">
        <f>SQRT(((SUM((POWER(F10-I10,2)),(POWER(G10-I10,2)),(POWER(H10-I10,2)))/(COLUMNS(F10:H10)-1))))</f>
        <v>391.37792477348546</v>
      </c>
      <c r="K10" s="8">
        <f>J10/I10*100</f>
        <v>8.6714655198627533</v>
      </c>
      <c r="L10" s="9">
        <f>SUM(MIN(F10:G10:H10)*D10)</f>
        <v>4230.2</v>
      </c>
    </row>
    <row r="11" spans="1:14" s="10" customFormat="1" ht="15" customHeight="1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11">
        <f>SUM(L9:L10)</f>
        <v>34661.479999999996</v>
      </c>
      <c r="N11" s="23"/>
    </row>
    <row r="12" spans="1:14" s="12" customFormat="1" ht="8.25" customHeight="1" x14ac:dyDescent="0.25">
      <c r="A12" s="38"/>
      <c r="B12" s="38"/>
      <c r="C12" s="38"/>
      <c r="D12" s="38"/>
      <c r="E12" s="38"/>
      <c r="F12" s="38"/>
      <c r="G12" s="38"/>
      <c r="H12" s="14"/>
      <c r="I12" s="13"/>
      <c r="K12" s="15"/>
      <c r="L12" s="16"/>
    </row>
    <row r="13" spans="1:14" ht="17.25" hidden="1" customHeight="1" x14ac:dyDescent="0.25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4" ht="4.5" hidden="1" customHeight="1" x14ac:dyDescent="0.25">
      <c r="A14" s="15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4" ht="54" customHeight="1" x14ac:dyDescent="0.25">
      <c r="A15" s="40" t="s">
        <v>20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</row>
    <row r="16" spans="1:14" s="18" customFormat="1" ht="63.75" customHeight="1" x14ac:dyDescent="0.25">
      <c r="A16" s="41" t="s">
        <v>26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19"/>
    </row>
  </sheetData>
  <mergeCells count="18">
    <mergeCell ref="A12:G12"/>
    <mergeCell ref="A13:L13"/>
    <mergeCell ref="A15:L15"/>
    <mergeCell ref="A16:L16"/>
    <mergeCell ref="A6:E6"/>
    <mergeCell ref="F6:L6"/>
    <mergeCell ref="A7:A8"/>
    <mergeCell ref="B7:B8"/>
    <mergeCell ref="C7:C8"/>
    <mergeCell ref="D7:D8"/>
    <mergeCell ref="E7:E8"/>
    <mergeCell ref="F7:H7"/>
    <mergeCell ref="I7:K7"/>
    <mergeCell ref="A1:L1"/>
    <mergeCell ref="A2:L2"/>
    <mergeCell ref="A3:L3"/>
    <mergeCell ref="A4:L4"/>
    <mergeCell ref="A5:L5"/>
  </mergeCells>
  <hyperlinks>
    <hyperlink ref="E10" r:id="rId1" display="https://agregatoreat.ru/classifier/ktru-list?search=26.51.86.110&amp;expanded=true"/>
  </hyperlinks>
  <pageMargins left="0.25" right="0.25" top="0.75" bottom="0.75" header="0.51180599999999998" footer="0.51180599999999998"/>
  <pageSetup paperSize="9" scale="70" firstPageNumber="0" orientation="landscape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Мяличкина Наталья Валентиновна</cp:lastModifiedBy>
  <cp:revision>1</cp:revision>
  <cp:lastPrinted>2026-03-26T01:53:36Z</cp:lastPrinted>
  <dcterms:created xsi:type="dcterms:W3CDTF">2017-02-02T03:04:00Z</dcterms:created>
  <dcterms:modified xsi:type="dcterms:W3CDTF">2026-08-26T08:08:11Z</dcterms:modified>
  <cp:version>917504</cp:version>
</cp:coreProperties>
</file>