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АЛЁНА\ДОГОВОРА до 100 тыс.руб\000000_2026 ЕАТ Березка\26_Конверты_21\"/>
    </mc:Choice>
  </mc:AlternateContent>
  <bookViews>
    <workbookView xWindow="0" yWindow="0" windowWidth="28800" windowHeight="12435"/>
  </bookViews>
  <sheets>
    <sheet name="НМЦК" sheetId="3" r:id="rId1"/>
  </sheets>
  <definedNames>
    <definedName name="_Toc24633917" localSheetId="0">НМЦК!$A$3</definedName>
  </definedNames>
  <calcPr calcId="152511"/>
</workbook>
</file>

<file path=xl/calcChain.xml><?xml version="1.0" encoding="utf-8"?>
<calcChain xmlns="http://schemas.openxmlformats.org/spreadsheetml/2006/main">
  <c r="K12" i="3" l="1"/>
  <c r="N12" i="3" s="1"/>
  <c r="L12" i="3" l="1"/>
  <c r="O12" i="3" s="1"/>
  <c r="M12" i="3"/>
  <c r="K11" i="3"/>
  <c r="M11" i="3" s="1"/>
  <c r="N11" i="3" l="1"/>
  <c r="L11" i="3"/>
  <c r="O11" i="3" l="1"/>
  <c r="O13" i="3" s="1"/>
</calcChain>
</file>

<file path=xl/sharedStrings.xml><?xml version="1.0" encoding="utf-8"?>
<sst xmlns="http://schemas.openxmlformats.org/spreadsheetml/2006/main" count="41" uniqueCount="40">
  <si>
    <t>№ п/п</t>
  </si>
  <si>
    <t>Ценовые предложения (руб.)</t>
  </si>
  <si>
    <t>Объект закупки</t>
  </si>
  <si>
    <r>
      <t>Расчет НМЦК р</t>
    </r>
    <r>
      <rPr>
        <sz val="9"/>
        <color theme="1"/>
        <rFont val="Times New Roman"/>
        <family val="1"/>
        <charset val="204"/>
      </rPr>
      <t>ын **</t>
    </r>
  </si>
  <si>
    <t>НМЦКрын** с учетом округления за единицу (руб.)</t>
  </si>
  <si>
    <t xml:space="preserve">Совокупность цен, используемых при определении НМЦК, принимается однородной </t>
  </si>
  <si>
    <t>ОБОСНОВАНИЕ НАЧАЛЬНОЙ (МАКСИМАЛЬНОЙ) ЦЕНЫ ГОСУДАРСТВЕННОГО КОНТРАКТА</t>
  </si>
  <si>
    <t>Ниже приведена сводная таблица и расчёт средней начальной (максимальной) цены Товара:</t>
  </si>
  <si>
    <t>*- коэффициент вариации (V) рассчитывается по формуле:</t>
  </si>
  <si>
    <t>где:</t>
  </si>
  <si>
    <t xml:space="preserve">, - среднее квадратичное отклонение </t>
  </si>
  <si>
    <t xml:space="preserve"> - цена единицы товара, указанная в источнике с номером i </t>
  </si>
  <si>
    <t xml:space="preserve">n </t>
  </si>
  <si>
    <t xml:space="preserve">- количество значений, используемых в расчете </t>
  </si>
  <si>
    <t xml:space="preserve">&lt;ц&gt; </t>
  </si>
  <si>
    <t xml:space="preserve"> - средняя арифметическая величина цены единицы товара</t>
  </si>
  <si>
    <r>
      <t xml:space="preserve">** НМЦК </t>
    </r>
    <r>
      <rPr>
        <b/>
        <vertAlign val="superscript"/>
        <sz val="11"/>
        <color theme="1"/>
        <rFont val="Times New Roman"/>
        <family val="1"/>
        <charset val="204"/>
      </rPr>
      <t>рын</t>
    </r>
    <r>
      <rPr>
        <b/>
        <sz val="11"/>
        <color theme="1"/>
        <rFont val="Times New Roman"/>
        <family val="1"/>
        <charset val="204"/>
      </rPr>
      <t>, определяемая методом сопоставимых рыночных цен (анализа рынка) и рассчитывается по формуле:</t>
    </r>
  </si>
  <si>
    <t>, где</t>
  </si>
  <si>
    <t>v</t>
  </si>
  <si>
    <t>i</t>
  </si>
  <si>
    <t xml:space="preserve">- количество (объем) закупаемого товара </t>
  </si>
  <si>
    <t xml:space="preserve"> - номер источника ценовой информации (цена из коммерческого предложения)</t>
  </si>
  <si>
    <t xml:space="preserve"> - цена единицы товара, указанная в источнике с номером i</t>
  </si>
  <si>
    <t>Коэффициент вариации цены не превышает 33%, в связи с чем, совокупность значений, используемых в расчете при определении начальной (максимальной) цены контракта, является однородной.</t>
  </si>
  <si>
    <t>Для определения начальной (максимальной) цены контракта заказчиком применялся метод сопоставимых рыночных цен (анализ рынка).</t>
  </si>
  <si>
    <t>Предложение   № 1 (руб.)</t>
  </si>
  <si>
    <t>Предложение № 2 (руб.)</t>
  </si>
  <si>
    <t>Предложение  № 3 (руб.)</t>
  </si>
  <si>
    <t>Коэф. Вариации  ( % )*</t>
  </si>
  <si>
    <t>Единица измерения</t>
  </si>
  <si>
    <t>Количество</t>
  </si>
  <si>
    <t>Количество значений используемых в расчёте</t>
  </si>
  <si>
    <t>Средняя цена (руб.)</t>
  </si>
  <si>
    <t>Средняя цена с учетом округления (руб.)</t>
  </si>
  <si>
    <t>Штука</t>
  </si>
  <si>
    <t>Предложение № 4 (руб.)</t>
  </si>
  <si>
    <t>Предложение  № 5 (руб.)</t>
  </si>
  <si>
    <t>При формировании начальной (максимальной) цены государственного контракта на поставку немаркированных конвертов на основании «Методических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исполнителем)», утверждёнными приказом Минэкономразвития России от 02.10.2013 г. № 567 в качестве метода обоснования цены (метод сопоставимых рыночных цен (анализа рынка)) проведено исследование рынка в открытом доступе в информационно-телекоммуникационной сети "Интернет".</t>
  </si>
  <si>
    <t>Конверт немаркированный Е65 (110х220мм)</t>
  </si>
  <si>
    <t>Конверт немаркированный С4 (229х324мм)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</si>
</sst>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vertAlign val="superscript"/>
      <sz val="11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1" fillId="0" borderId="1" xfId="0" applyFont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2" fontId="1" fillId="0" borderId="0" xfId="0" applyNumberFormat="1" applyFont="1" applyAlignment="1"/>
    <xf numFmtId="0" fontId="1" fillId="0" borderId="0" xfId="0" applyFont="1" applyAlignment="1"/>
    <xf numFmtId="0" fontId="1" fillId="0" borderId="1" xfId="0" applyFont="1" applyFill="1" applyBorder="1" applyAlignment="1">
      <alignment horizontal="left" vertical="center" wrapText="1"/>
    </xf>
    <xf numFmtId="1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2" fontId="9" fillId="0" borderId="0" xfId="0" applyNumberFormat="1" applyFont="1"/>
    <xf numFmtId="164" fontId="1" fillId="0" borderId="0" xfId="0" applyNumberFormat="1" applyFont="1" applyAlignment="1"/>
    <xf numFmtId="2" fontId="1" fillId="0" borderId="1" xfId="0" applyNumberFormat="1" applyFont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center" vertical="center"/>
    </xf>
    <xf numFmtId="0" fontId="4" fillId="0" borderId="0" xfId="0" applyFont="1" applyFill="1"/>
    <xf numFmtId="0" fontId="1" fillId="0" borderId="0" xfId="0" applyFont="1" applyFill="1"/>
    <xf numFmtId="4" fontId="4" fillId="0" borderId="0" xfId="0" applyNumberFormat="1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4" fontId="2" fillId="4" borderId="1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5" fillId="0" borderId="7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 wrapText="1"/>
    </xf>
    <xf numFmtId="0" fontId="5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13</xdr:row>
      <xdr:rowOff>33131</xdr:rowOff>
    </xdr:from>
    <xdr:to>
      <xdr:col>7</xdr:col>
      <xdr:colOff>394055</xdr:colOff>
      <xdr:row>15</xdr:row>
      <xdr:rowOff>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2913" y="3669196"/>
          <a:ext cx="2183099" cy="4389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2</xdr:col>
      <xdr:colOff>698555</xdr:colOff>
      <xdr:row>18</xdr:row>
      <xdr:rowOff>63750</xdr:rowOff>
    </xdr:to>
    <xdr:pic>
      <xdr:nvPicPr>
        <xdr:cNvPr id="4" name="Рисунок 3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1304"/>
          <a:ext cx="2205990" cy="56070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72887</xdr:colOff>
      <xdr:row>18</xdr:row>
      <xdr:rowOff>106017</xdr:rowOff>
    </xdr:from>
    <xdr:to>
      <xdr:col>0</xdr:col>
      <xdr:colOff>340222</xdr:colOff>
      <xdr:row>20</xdr:row>
      <xdr:rowOff>26502</xdr:rowOff>
    </xdr:to>
    <xdr:pic>
      <xdr:nvPicPr>
        <xdr:cNvPr id="5" name="Рисунок 4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87" y="4744278"/>
          <a:ext cx="267335" cy="25179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27</xdr:row>
      <xdr:rowOff>0</xdr:rowOff>
    </xdr:from>
    <xdr:to>
      <xdr:col>2</xdr:col>
      <xdr:colOff>212781</xdr:colOff>
      <xdr:row>29</xdr:row>
      <xdr:rowOff>59303</xdr:rowOff>
    </xdr:to>
    <xdr:pic>
      <xdr:nvPicPr>
        <xdr:cNvPr id="6" name="Рисунок 5"/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29739"/>
          <a:ext cx="1701165" cy="403860"/>
        </a:xfrm>
        <a:prstGeom prst="rect">
          <a:avLst/>
        </a:prstGeom>
        <a:solidFill>
          <a:srgbClr val="FFFFFF"/>
        </a:solidFill>
        <a:ln>
          <a:noFill/>
        </a:ln>
      </xdr:spPr>
    </xdr:pic>
    <xdr:clientData/>
  </xdr:twoCellAnchor>
  <xdr:twoCellAnchor editAs="oneCell">
    <xdr:from>
      <xdr:col>0</xdr:col>
      <xdr:colOff>86139</xdr:colOff>
      <xdr:row>31</xdr:row>
      <xdr:rowOff>112643</xdr:rowOff>
    </xdr:from>
    <xdr:to>
      <xdr:col>0</xdr:col>
      <xdr:colOff>353474</xdr:colOff>
      <xdr:row>33</xdr:row>
      <xdr:rowOff>19878</xdr:rowOff>
    </xdr:to>
    <xdr:pic>
      <xdr:nvPicPr>
        <xdr:cNvPr id="7" name="Рисунок 6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39" y="6831495"/>
          <a:ext cx="267335" cy="25179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8"/>
  <sheetViews>
    <sheetView tabSelected="1" zoomScale="115" zoomScaleNormal="115" workbookViewId="0">
      <selection activeCell="P5" sqref="P5"/>
    </sheetView>
  </sheetViews>
  <sheetFormatPr defaultColWidth="9.140625" defaultRowHeight="12.75" x14ac:dyDescent="0.2"/>
  <cols>
    <col min="1" max="1" width="6.140625" style="1" customWidth="1"/>
    <col min="2" max="2" width="15.7109375" style="1" customWidth="1"/>
    <col min="3" max="3" width="18.85546875" style="1" customWidth="1"/>
    <col min="4" max="4" width="13" style="1" customWidth="1"/>
    <col min="5" max="5" width="12.5703125" style="1" customWidth="1"/>
    <col min="6" max="8" width="13.42578125" style="1" customWidth="1"/>
    <col min="9" max="9" width="13.28515625" style="1" customWidth="1"/>
    <col min="10" max="11" width="13.140625" style="1" customWidth="1"/>
    <col min="12" max="12" width="16.28515625" style="1" customWidth="1"/>
    <col min="13" max="13" width="8.7109375" style="1" customWidth="1"/>
    <col min="14" max="14" width="13.42578125" style="1" customWidth="1"/>
    <col min="15" max="15" width="14.140625" style="1" customWidth="1"/>
    <col min="16" max="16" width="8.7109375" style="2" customWidth="1"/>
    <col min="17" max="17" width="12" style="1" customWidth="1"/>
    <col min="18" max="16384" width="9.140625" style="1"/>
  </cols>
  <sheetData>
    <row r="1" spans="1:17" ht="29.45" customHeight="1" x14ac:dyDescent="0.2">
      <c r="L1" s="39"/>
      <c r="M1" s="39"/>
      <c r="N1" s="39"/>
      <c r="O1" s="39"/>
    </row>
    <row r="3" spans="1:17" ht="12.75" customHeight="1" x14ac:dyDescent="0.2">
      <c r="A3" s="38" t="s">
        <v>6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</row>
    <row r="4" spans="1:17" ht="14.25" x14ac:dyDescent="0.2">
      <c r="A4" s="6"/>
    </row>
    <row r="5" spans="1:17" ht="15" x14ac:dyDescent="0.2">
      <c r="A5" s="40" t="s">
        <v>24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"/>
      <c r="O5" s="4"/>
    </row>
    <row r="6" spans="1:17" ht="57" customHeight="1" x14ac:dyDescent="0.2">
      <c r="A6" s="36" t="s">
        <v>37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</row>
    <row r="7" spans="1:17" ht="20.45" customHeight="1" x14ac:dyDescent="0.2">
      <c r="A7" s="37" t="s">
        <v>7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</row>
    <row r="8" spans="1:17" ht="12.75" customHeight="1" x14ac:dyDescent="0.2">
      <c r="A8" s="33" t="s">
        <v>0</v>
      </c>
      <c r="B8" s="33" t="s">
        <v>2</v>
      </c>
      <c r="C8" s="33" t="s">
        <v>29</v>
      </c>
      <c r="D8" s="33" t="s">
        <v>30</v>
      </c>
      <c r="E8" s="32" t="s">
        <v>31</v>
      </c>
      <c r="F8" s="31" t="s">
        <v>1</v>
      </c>
      <c r="G8" s="31"/>
      <c r="H8" s="31"/>
      <c r="I8" s="31"/>
      <c r="J8" s="31"/>
      <c r="K8" s="31" t="s">
        <v>32</v>
      </c>
      <c r="L8" s="31" t="s">
        <v>33</v>
      </c>
      <c r="M8" s="31" t="s">
        <v>28</v>
      </c>
      <c r="N8" s="31" t="s">
        <v>3</v>
      </c>
      <c r="O8" s="31" t="s">
        <v>4</v>
      </c>
    </row>
    <row r="9" spans="1:17" ht="12.75" customHeight="1" x14ac:dyDescent="0.2">
      <c r="A9" s="34"/>
      <c r="B9" s="34"/>
      <c r="C9" s="34"/>
      <c r="D9" s="34"/>
      <c r="E9" s="32"/>
      <c r="F9" s="31"/>
      <c r="G9" s="31"/>
      <c r="H9" s="31"/>
      <c r="I9" s="31"/>
      <c r="J9" s="31"/>
      <c r="K9" s="31"/>
      <c r="L9" s="31"/>
      <c r="M9" s="31"/>
      <c r="N9" s="31"/>
      <c r="O9" s="31"/>
    </row>
    <row r="10" spans="1:17" ht="46.5" customHeight="1" x14ac:dyDescent="0.2">
      <c r="A10" s="35"/>
      <c r="B10" s="35"/>
      <c r="C10" s="35"/>
      <c r="D10" s="35"/>
      <c r="E10" s="32"/>
      <c r="F10" s="3" t="s">
        <v>25</v>
      </c>
      <c r="G10" s="26" t="s">
        <v>26</v>
      </c>
      <c r="H10" s="26" t="s">
        <v>27</v>
      </c>
      <c r="I10" s="3" t="s">
        <v>35</v>
      </c>
      <c r="J10" s="3" t="s">
        <v>36</v>
      </c>
      <c r="K10" s="31"/>
      <c r="L10" s="31"/>
      <c r="M10" s="31"/>
      <c r="N10" s="31"/>
      <c r="O10" s="31"/>
    </row>
    <row r="11" spans="1:17" s="14" customFormat="1" ht="39" customHeight="1" x14ac:dyDescent="0.2">
      <c r="A11" s="10">
        <v>1</v>
      </c>
      <c r="B11" s="15" t="s">
        <v>39</v>
      </c>
      <c r="C11" s="20" t="s">
        <v>34</v>
      </c>
      <c r="D11" s="16">
        <v>500</v>
      </c>
      <c r="E11" s="10">
        <v>5</v>
      </c>
      <c r="F11" s="11">
        <v>5.89</v>
      </c>
      <c r="G11" s="11">
        <v>9.8000000000000007</v>
      </c>
      <c r="H11" s="11">
        <v>8</v>
      </c>
      <c r="I11" s="21">
        <v>11.35</v>
      </c>
      <c r="J11" s="11">
        <v>10.199999999999999</v>
      </c>
      <c r="K11" s="22">
        <f t="shared" ref="K11:K12" si="0">AVERAGE(F11:J11)</f>
        <v>9.0479999999999983</v>
      </c>
      <c r="L11" s="11">
        <f t="shared" ref="L11:L12" si="1">ROUND(K11,2)</f>
        <v>9.0500000000000007</v>
      </c>
      <c r="M11" s="11">
        <f t="shared" ref="M11:M12" si="2">(SQRT(((F11-K11)*(F11-K11)+(I11-K11)*(I11-K11)+(J11-K11)*(J11-K11))/(E11-1)))/K11*100</f>
        <v>22.514480637858579</v>
      </c>
      <c r="N11" s="12">
        <f t="shared" ref="N11:N12" si="3">+K11*D11</f>
        <v>4523.9999999999991</v>
      </c>
      <c r="O11" s="12">
        <f t="shared" ref="O11:O12" si="4">+L11*D11</f>
        <v>4525</v>
      </c>
      <c r="P11" s="13"/>
      <c r="Q11" s="19"/>
    </row>
    <row r="12" spans="1:17" s="14" customFormat="1" ht="39" customHeight="1" x14ac:dyDescent="0.2">
      <c r="A12" s="28">
        <v>2</v>
      </c>
      <c r="B12" s="15" t="s">
        <v>38</v>
      </c>
      <c r="C12" s="20" t="s">
        <v>34</v>
      </c>
      <c r="D12" s="16">
        <v>2000</v>
      </c>
      <c r="E12" s="10">
        <v>5</v>
      </c>
      <c r="F12" s="11">
        <v>2.68</v>
      </c>
      <c r="G12" s="11">
        <v>3.59</v>
      </c>
      <c r="H12" s="11">
        <v>4.7</v>
      </c>
      <c r="I12" s="21">
        <v>3.3</v>
      </c>
      <c r="J12" s="11">
        <v>5.54</v>
      </c>
      <c r="K12" s="22">
        <f t="shared" si="0"/>
        <v>3.9619999999999997</v>
      </c>
      <c r="L12" s="11">
        <f t="shared" si="1"/>
        <v>3.96</v>
      </c>
      <c r="M12" s="11">
        <f t="shared" si="2"/>
        <v>26.983707133981465</v>
      </c>
      <c r="N12" s="12">
        <f t="shared" si="3"/>
        <v>7923.9999999999991</v>
      </c>
      <c r="O12" s="12">
        <f t="shared" si="4"/>
        <v>7920</v>
      </c>
      <c r="P12" s="13"/>
      <c r="Q12" s="19"/>
    </row>
    <row r="13" spans="1:17" x14ac:dyDescent="0.2">
      <c r="A13" s="29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27">
        <f>SUM(O11:O12)</f>
        <v>12445</v>
      </c>
    </row>
    <row r="14" spans="1:17" ht="24.6" customHeight="1" x14ac:dyDescent="0.25">
      <c r="A14" s="8" t="s">
        <v>8</v>
      </c>
      <c r="F14"/>
      <c r="G14"/>
      <c r="H14"/>
    </row>
    <row r="15" spans="1:17" x14ac:dyDescent="0.2">
      <c r="A15" s="1" t="s">
        <v>9</v>
      </c>
      <c r="O15" s="18"/>
    </row>
    <row r="17" spans="1:12" x14ac:dyDescent="0.2">
      <c r="D17" s="1" t="s">
        <v>10</v>
      </c>
    </row>
    <row r="20" spans="1:12" x14ac:dyDescent="0.2">
      <c r="B20" s="1" t="s">
        <v>11</v>
      </c>
    </row>
    <row r="22" spans="1:12" ht="15" x14ac:dyDescent="0.2">
      <c r="A22" s="7" t="s">
        <v>14</v>
      </c>
      <c r="B22" s="1" t="s">
        <v>15</v>
      </c>
    </row>
    <row r="23" spans="1:12" ht="15" x14ac:dyDescent="0.2">
      <c r="A23" s="7" t="s">
        <v>12</v>
      </c>
      <c r="B23" s="1" t="s">
        <v>13</v>
      </c>
    </row>
    <row r="24" spans="1:12" ht="23.45" customHeight="1" x14ac:dyDescent="0.2">
      <c r="A24" s="17" t="s">
        <v>23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</row>
    <row r="26" spans="1:12" ht="16.5" x14ac:dyDescent="0.2">
      <c r="A26" s="8" t="s">
        <v>16</v>
      </c>
    </row>
    <row r="27" spans="1:12" ht="14.25" x14ac:dyDescent="0.2">
      <c r="A27" s="8"/>
    </row>
    <row r="28" spans="1:12" ht="14.25" x14ac:dyDescent="0.2">
      <c r="A28" s="8"/>
    </row>
    <row r="29" spans="1:12" ht="14.25" x14ac:dyDescent="0.2">
      <c r="A29" s="8"/>
      <c r="C29" s="1" t="s">
        <v>17</v>
      </c>
    </row>
    <row r="30" spans="1:12" ht="14.25" x14ac:dyDescent="0.2">
      <c r="A30" s="8"/>
    </row>
    <row r="31" spans="1:12" ht="15" x14ac:dyDescent="0.25">
      <c r="A31" s="5" t="s">
        <v>18</v>
      </c>
      <c r="B31" s="9" t="s">
        <v>20</v>
      </c>
    </row>
    <row r="32" spans="1:12" ht="14.25" x14ac:dyDescent="0.2">
      <c r="A32" s="5" t="s">
        <v>19</v>
      </c>
      <c r="B32" s="1" t="s">
        <v>21</v>
      </c>
    </row>
    <row r="33" spans="1:11" ht="14.25" x14ac:dyDescent="0.2">
      <c r="A33" s="6"/>
      <c r="B33" s="1" t="s">
        <v>22</v>
      </c>
    </row>
    <row r="35" spans="1:11" x14ac:dyDescent="0.2">
      <c r="A35" s="1" t="s">
        <v>5</v>
      </c>
    </row>
    <row r="37" spans="1:11" ht="14.25" x14ac:dyDescent="0.2">
      <c r="A37" s="23"/>
      <c r="B37" s="24"/>
      <c r="C37" s="24"/>
      <c r="D37" s="24"/>
      <c r="E37" s="24"/>
      <c r="F37" s="25"/>
      <c r="G37" s="25"/>
      <c r="H37" s="25"/>
      <c r="I37" s="23"/>
      <c r="J37" s="24"/>
      <c r="K37" s="24"/>
    </row>
    <row r="38" spans="1:11" x14ac:dyDescent="0.2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</row>
  </sheetData>
  <mergeCells count="17">
    <mergeCell ref="A6:O6"/>
    <mergeCell ref="A7:O7"/>
    <mergeCell ref="A3:O3"/>
    <mergeCell ref="O8:O10"/>
    <mergeCell ref="L1:O1"/>
    <mergeCell ref="A5:M5"/>
    <mergeCell ref="A13:N13"/>
    <mergeCell ref="K8:K10"/>
    <mergeCell ref="L8:L10"/>
    <mergeCell ref="M8:M10"/>
    <mergeCell ref="N8:N10"/>
    <mergeCell ref="E8:E10"/>
    <mergeCell ref="F8:J9"/>
    <mergeCell ref="A8:A10"/>
    <mergeCell ref="B8:B10"/>
    <mergeCell ref="C8:C10"/>
    <mergeCell ref="D8:D10"/>
  </mergeCells>
  <pageMargins left="0.70866141732283472" right="0.70866141732283472" top="0.74803149606299213" bottom="0.74803149606299213" header="0.31496062992125984" footer="0.31496062992125984"/>
  <pageSetup paperSize="9" scale="76" fitToHeight="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НМЦК!_Toc24633917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Владимировна Тимофеева</dc:creator>
  <cp:lastModifiedBy>Usanova</cp:lastModifiedBy>
  <cp:lastPrinted>2024-10-22T12:25:46Z</cp:lastPrinted>
  <dcterms:created xsi:type="dcterms:W3CDTF">2017-05-11T11:24:32Z</dcterms:created>
  <dcterms:modified xsi:type="dcterms:W3CDTF">2026-07-24T10:50:08Z</dcterms:modified>
</cp:coreProperties>
</file>