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  <externalReference r:id="rId6"/>
  </externalReferences>
  <calcPr calcId="152511"/>
</workbook>
</file>

<file path=xl/calcChain.xml><?xml version="1.0" encoding="utf-8"?>
<calcChain xmlns="http://schemas.openxmlformats.org/spreadsheetml/2006/main">
  <c r="L59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3" i="1"/>
  <c r="F3" i="1"/>
  <c r="F4" i="1"/>
  <c r="H4" i="1" s="1"/>
  <c r="K4" i="1" s="1"/>
  <c r="F5" i="1"/>
  <c r="F6" i="1"/>
  <c r="H6" i="1" s="1"/>
  <c r="K6" i="1" s="1"/>
  <c r="F7" i="1"/>
  <c r="I7" i="1" s="1"/>
  <c r="F8" i="1"/>
  <c r="F9" i="1"/>
  <c r="H9" i="1" s="1"/>
  <c r="K9" i="1" s="1"/>
  <c r="F10" i="1"/>
  <c r="F11" i="1"/>
  <c r="I11" i="1" s="1"/>
  <c r="F12" i="1"/>
  <c r="H12" i="1" s="1"/>
  <c r="K12" i="1" s="1"/>
  <c r="F13" i="1"/>
  <c r="F14" i="1"/>
  <c r="H14" i="1" s="1"/>
  <c r="K14" i="1" s="1"/>
  <c r="F15" i="1"/>
  <c r="I15" i="1" s="1"/>
  <c r="F16" i="1"/>
  <c r="F17" i="1"/>
  <c r="H17" i="1" s="1"/>
  <c r="K17" i="1" s="1"/>
  <c r="F18" i="1"/>
  <c r="F19" i="1"/>
  <c r="I19" i="1" s="1"/>
  <c r="F20" i="1"/>
  <c r="H20" i="1" s="1"/>
  <c r="K20" i="1" s="1"/>
  <c r="F21" i="1"/>
  <c r="F22" i="1"/>
  <c r="H22" i="1" s="1"/>
  <c r="K22" i="1" s="1"/>
  <c r="F23" i="1"/>
  <c r="I23" i="1" s="1"/>
  <c r="F24" i="1"/>
  <c r="F25" i="1"/>
  <c r="H25" i="1" s="1"/>
  <c r="K25" i="1" s="1"/>
  <c r="F26" i="1"/>
  <c r="F27" i="1"/>
  <c r="I27" i="1" s="1"/>
  <c r="F28" i="1"/>
  <c r="H28" i="1" s="1"/>
  <c r="K28" i="1" s="1"/>
  <c r="F29" i="1"/>
  <c r="F30" i="1"/>
  <c r="F31" i="1"/>
  <c r="H31" i="1" s="1"/>
  <c r="K31" i="1" s="1"/>
  <c r="F32" i="1"/>
  <c r="F33" i="1"/>
  <c r="H33" i="1" s="1"/>
  <c r="K33" i="1" s="1"/>
  <c r="F34" i="1"/>
  <c r="F35" i="1"/>
  <c r="F36" i="1"/>
  <c r="H36" i="1" s="1"/>
  <c r="K36" i="1" s="1"/>
  <c r="F37" i="1"/>
  <c r="F38" i="1"/>
  <c r="I38" i="1" s="1"/>
  <c r="F39" i="1"/>
  <c r="H39" i="1" s="1"/>
  <c r="K39" i="1" s="1"/>
  <c r="F40" i="1"/>
  <c r="F41" i="1"/>
  <c r="H41" i="1" s="1"/>
  <c r="K41" i="1" s="1"/>
  <c r="F42" i="1"/>
  <c r="F43" i="1"/>
  <c r="F44" i="1"/>
  <c r="H44" i="1" s="1"/>
  <c r="K44" i="1" s="1"/>
  <c r="F45" i="1"/>
  <c r="F46" i="1"/>
  <c r="I46" i="1" s="1"/>
  <c r="F47" i="1"/>
  <c r="H47" i="1" s="1"/>
  <c r="K47" i="1" s="1"/>
  <c r="F48" i="1"/>
  <c r="F49" i="1"/>
  <c r="H49" i="1" s="1"/>
  <c r="K49" i="1" s="1"/>
  <c r="F50" i="1"/>
  <c r="F51" i="1"/>
  <c r="F52" i="1"/>
  <c r="H52" i="1" s="1"/>
  <c r="K52" i="1" s="1"/>
  <c r="F53" i="1"/>
  <c r="F54" i="1"/>
  <c r="I54" i="1" s="1"/>
  <c r="J54" i="1" s="1"/>
  <c r="F55" i="1"/>
  <c r="H55" i="1" s="1"/>
  <c r="K55" i="1" s="1"/>
  <c r="F56" i="1"/>
  <c r="F57" i="1"/>
  <c r="H57" i="1" s="1"/>
  <c r="K57" i="1" s="1"/>
  <c r="F58" i="1"/>
  <c r="H3" i="1"/>
  <c r="K3" i="1" s="1"/>
  <c r="I3" i="1"/>
  <c r="J3" i="1" s="1"/>
  <c r="H5" i="1"/>
  <c r="K5" i="1" s="1"/>
  <c r="I5" i="1"/>
  <c r="J5" i="1" s="1"/>
  <c r="I6" i="1"/>
  <c r="H8" i="1"/>
  <c r="K8" i="1" s="1"/>
  <c r="I8" i="1"/>
  <c r="J8" i="1" s="1"/>
  <c r="I9" i="1"/>
  <c r="H10" i="1"/>
  <c r="K10" i="1" s="1"/>
  <c r="I10" i="1"/>
  <c r="H11" i="1"/>
  <c r="K11" i="1" s="1"/>
  <c r="I12" i="1"/>
  <c r="H13" i="1"/>
  <c r="K13" i="1" s="1"/>
  <c r="I13" i="1"/>
  <c r="J13" i="1" s="1"/>
  <c r="I14" i="1"/>
  <c r="H15" i="1"/>
  <c r="K15" i="1" s="1"/>
  <c r="H16" i="1"/>
  <c r="K16" i="1" s="1"/>
  <c r="I16" i="1"/>
  <c r="J16" i="1" s="1"/>
  <c r="I17" i="1"/>
  <c r="H18" i="1"/>
  <c r="K18" i="1" s="1"/>
  <c r="I18" i="1"/>
  <c r="H19" i="1"/>
  <c r="K19" i="1" s="1"/>
  <c r="I20" i="1"/>
  <c r="H21" i="1"/>
  <c r="K21" i="1" s="1"/>
  <c r="I21" i="1"/>
  <c r="I22" i="1"/>
  <c r="H23" i="1"/>
  <c r="K23" i="1" s="1"/>
  <c r="H24" i="1"/>
  <c r="K24" i="1" s="1"/>
  <c r="I24" i="1"/>
  <c r="J24" i="1" s="1"/>
  <c r="I25" i="1"/>
  <c r="H26" i="1"/>
  <c r="K26" i="1" s="1"/>
  <c r="I26" i="1"/>
  <c r="H27" i="1"/>
  <c r="K27" i="1" s="1"/>
  <c r="I28" i="1"/>
  <c r="H29" i="1"/>
  <c r="K29" i="1" s="1"/>
  <c r="I29" i="1"/>
  <c r="H30" i="1"/>
  <c r="K30" i="1" s="1"/>
  <c r="I30" i="1"/>
  <c r="J30" i="1" s="1"/>
  <c r="H32" i="1"/>
  <c r="K32" i="1" s="1"/>
  <c r="I32" i="1"/>
  <c r="I33" i="1"/>
  <c r="H34" i="1"/>
  <c r="K34" i="1" s="1"/>
  <c r="I34" i="1"/>
  <c r="H35" i="1"/>
  <c r="K35" i="1" s="1"/>
  <c r="I35" i="1"/>
  <c r="J35" i="1" s="1"/>
  <c r="H37" i="1"/>
  <c r="K37" i="1" s="1"/>
  <c r="I37" i="1"/>
  <c r="J37" i="1" s="1"/>
  <c r="H38" i="1"/>
  <c r="K38" i="1" s="1"/>
  <c r="I39" i="1"/>
  <c r="H40" i="1"/>
  <c r="K40" i="1" s="1"/>
  <c r="I40" i="1"/>
  <c r="I41" i="1"/>
  <c r="H42" i="1"/>
  <c r="K42" i="1" s="1"/>
  <c r="I42" i="1"/>
  <c r="H43" i="1"/>
  <c r="K43" i="1" s="1"/>
  <c r="I43" i="1"/>
  <c r="J43" i="1" s="1"/>
  <c r="H45" i="1"/>
  <c r="K45" i="1" s="1"/>
  <c r="I45" i="1"/>
  <c r="J45" i="1" s="1"/>
  <c r="H46" i="1"/>
  <c r="K46" i="1" s="1"/>
  <c r="I47" i="1"/>
  <c r="H48" i="1"/>
  <c r="K48" i="1" s="1"/>
  <c r="I48" i="1"/>
  <c r="I49" i="1"/>
  <c r="H50" i="1"/>
  <c r="K50" i="1" s="1"/>
  <c r="I50" i="1"/>
  <c r="H51" i="1"/>
  <c r="K51" i="1" s="1"/>
  <c r="I51" i="1"/>
  <c r="J51" i="1" s="1"/>
  <c r="H53" i="1"/>
  <c r="K53" i="1" s="1"/>
  <c r="I53" i="1"/>
  <c r="H54" i="1"/>
  <c r="K54" i="1" s="1"/>
  <c r="I55" i="1"/>
  <c r="H56" i="1"/>
  <c r="K56" i="1" s="1"/>
  <c r="I56" i="1"/>
  <c r="I57" i="1"/>
  <c r="H58" i="1"/>
  <c r="K58" i="1" s="1"/>
  <c r="I58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J33" i="1" l="1"/>
  <c r="J22" i="1"/>
  <c r="J47" i="1"/>
  <c r="H7" i="1"/>
  <c r="K7" i="1" s="1"/>
  <c r="I52" i="1"/>
  <c r="I44" i="1"/>
  <c r="I36" i="1"/>
  <c r="J9" i="1"/>
  <c r="J32" i="1"/>
  <c r="J12" i="1"/>
  <c r="I4" i="1"/>
  <c r="J4" i="1" s="1"/>
  <c r="J20" i="1"/>
  <c r="I31" i="1"/>
  <c r="J31" i="1" s="1"/>
  <c r="J58" i="1"/>
  <c r="J55" i="1"/>
  <c r="J41" i="1"/>
  <c r="J52" i="1"/>
  <c r="J44" i="1"/>
  <c r="J50" i="1"/>
  <c r="J57" i="1"/>
  <c r="J53" i="1"/>
  <c r="J42" i="1"/>
  <c r="J38" i="1"/>
  <c r="J34" i="1"/>
  <c r="J19" i="1"/>
  <c r="J15" i="1"/>
  <c r="J7" i="1"/>
  <c r="J28" i="1"/>
  <c r="J27" i="1"/>
  <c r="J23" i="1"/>
  <c r="J11" i="1"/>
  <c r="J26" i="1"/>
  <c r="J29" i="1"/>
  <c r="J56" i="1"/>
  <c r="J49" i="1"/>
  <c r="J46" i="1"/>
  <c r="J39" i="1"/>
  <c r="J36" i="1"/>
  <c r="J25" i="1"/>
  <c r="J21" i="1"/>
  <c r="J17" i="1"/>
  <c r="J10" i="1"/>
  <c r="J6" i="1"/>
  <c r="J48" i="1"/>
  <c r="J40" i="1"/>
  <c r="J18" i="1"/>
  <c r="J14" i="1"/>
  <c r="L1" i="1"/>
  <c r="K59" i="1" l="1"/>
</calcChain>
</file>

<file path=xl/sharedStrings.xml><?xml version="1.0" encoding="utf-8"?>
<sst xmlns="http://schemas.openxmlformats.org/spreadsheetml/2006/main" count="69" uniqueCount="14">
  <si>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</si>
  <si>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</si>
  <si>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</si>
  <si>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</si>
  <si>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</si>
  <si>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</si>
  <si>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</si>
  <si>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</si>
  <si>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</si>
  <si>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</si>
  <si>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шт</t>
  </si>
  <si>
    <t>Предложение №2 (Вх № 567 от 13.08.2026</t>
  </si>
  <si>
    <t>Предложение №1 (Вх №566 от 13.08.2026)</t>
  </si>
  <si>
    <t>Предложение №3 (Вх №568 от 13.08.2026)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</si>
</sst>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86;&#1075;&#1086;&#1074;&#1086;&#1088;&#1099;%20&#1045;&#1040;&#1058;/&#8470;%20109%20&#1055;&#1086;&#1096;&#1080;&#1074;%20&#1096;&#1090;&#1086;&#1088;%20&#1079;&#1072;&#1082;&#1091;&#1087;&#1082;&#1080;/&#1085;&#1084;&#1094;&#1082;%20&#1087;&#1086;&#1096;&#1080;&#1074;%20&#1096;&#1090;&#1086;&#1088;.%20&#1054;&#1090;&#1076;&#1077;&#1083;%20&#1079;&#1072;&#1082;&#1091;&#1087;&#1086;&#108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0;&#1086;&#1084;&#1084;&#1077;&#1088;&#1095;&#1077;&#1089;&#1082;&#1086;&#1077;%20&#1087;&#1088;&#1077;&#1076;&#1083;&#1086;&#1078;&#1077;&#1085;&#1080;&#1077;(&#1089;%20&#1087;&#1077;&#1095;&#1072;&#1090;&#1100;&#1102;)%20(7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96;&#1082;&#1086;&#1083;&#1072;%20&#1086;&#1088;&#1083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">
          <cell r="L1" t="str">
            <v>Стоимость ПО,  рассчитанная заказчиком  по наилучшему ценовому предложению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10">
          <cell r="I10" t="str">
            <v>ЭКСМО КласСовр Горе от ума (с иллюстрациями)</v>
          </cell>
          <cell r="AB10">
            <v>5</v>
          </cell>
          <cell r="AH10">
            <v>348.3</v>
          </cell>
        </row>
        <row r="11">
          <cell r="I11" t="str">
            <v>ВЛ Евгений Онегин. Поэмы/ Пушкин</v>
          </cell>
          <cell r="AB11">
            <v>5</v>
          </cell>
          <cell r="AH11">
            <v>348.3</v>
          </cell>
        </row>
        <row r="12">
          <cell r="I12" t="str">
            <v>ВЛ Мертвые души/ Гоголь</v>
          </cell>
          <cell r="AB12">
            <v>5</v>
          </cell>
          <cell r="AH12">
            <v>369</v>
          </cell>
        </row>
        <row r="13">
          <cell r="I13" t="str">
            <v>АСТ ШкольноеЧт Герой нашего времени. Маскарад</v>
          </cell>
          <cell r="AB13">
            <v>5</v>
          </cell>
          <cell r="AH13">
            <v>393.3</v>
          </cell>
        </row>
        <row r="14">
          <cell r="I14" t="str">
            <v>ЭКСМО АиЭ Военная техника. Полная энциклопедия</v>
          </cell>
          <cell r="AB14">
            <v>1</v>
          </cell>
          <cell r="AH14">
            <v>1640.7</v>
          </cell>
        </row>
        <row r="15">
          <cell r="I15" t="str">
            <v>АиЭ Рыцари Полная энциклопедия (ЭКСМО)</v>
          </cell>
          <cell r="AB15">
            <v>1</v>
          </cell>
          <cell r="AH15">
            <v>1092.5999999999999</v>
          </cell>
        </row>
        <row r="16">
          <cell r="I16" t="str">
            <v>АиЭ Наука и техника Полная энциклопедия</v>
          </cell>
          <cell r="AB16">
            <v>1</v>
          </cell>
          <cell r="AH16">
            <v>1432.8</v>
          </cell>
        </row>
        <row r="17">
          <cell r="I17" t="str">
            <v>ЭКСМО ДетЭнц Космос. Большая детская энциклопедия</v>
          </cell>
          <cell r="AB17">
            <v>1</v>
          </cell>
          <cell r="AH17">
            <v>884.7</v>
          </cell>
        </row>
        <row r="18">
          <cell r="I18" t="str">
            <v>АСТ БольшКнигаОбоВсем Энциклопедия-путеводитель. Самые известные места мира. 1001 фотография</v>
          </cell>
          <cell r="AB18">
            <v>1</v>
          </cell>
          <cell r="AH18">
            <v>2221.1999999999998</v>
          </cell>
        </row>
        <row r="19">
          <cell r="I19" t="str">
            <v>АСТ НаследиеРоссии Народы России. История и культура</v>
          </cell>
          <cell r="AB19">
            <v>1</v>
          </cell>
          <cell r="AH19">
            <v>745.2</v>
          </cell>
        </row>
        <row r="20">
          <cell r="I20" t="str">
            <v>ЖИВОТНЫЕ Энциклопедия о собаках для детей. Собачьи истории внутри!</v>
          </cell>
          <cell r="AB20">
            <v>1</v>
          </cell>
          <cell r="AH20">
            <v>945.9</v>
          </cell>
        </row>
        <row r="21">
          <cell r="I21" t="str">
            <v>ЭКСМО ДетПут Народы и традиции России для детей (от 6 до 12 лет)</v>
          </cell>
          <cell r="AB21">
            <v>1</v>
          </cell>
          <cell r="AH21">
            <v>1262.7</v>
          </cell>
        </row>
        <row r="22">
          <cell r="I22" t="str">
            <v>ЭКСМО АтласыРоссии Атлас флагов и гербов. Города России</v>
          </cell>
          <cell r="AB22">
            <v>1</v>
          </cell>
          <cell r="AH22">
            <v>975.6</v>
          </cell>
        </row>
        <row r="23">
          <cell r="I23" t="str">
            <v>ПИ ОружиеПИ Энциклопедия авиации. 3-е издание</v>
          </cell>
          <cell r="AB23">
            <v>1</v>
          </cell>
          <cell r="AH23">
            <v>1883.7</v>
          </cell>
        </row>
        <row r="24">
          <cell r="I24" t="str">
            <v>ЭКСМО БольшаяСпортивнаяЭнц Большая энциклопедия хоккея. Все о любимой игре: от истоков до наших дней</v>
          </cell>
          <cell r="AB24">
            <v>1</v>
          </cell>
          <cell r="AH24">
            <v>1867.5</v>
          </cell>
        </row>
        <row r="25">
          <cell r="I25" t="str">
            <v>АСТ Большая энциклопедия. Современные системы вооружений</v>
          </cell>
          <cell r="AB25">
            <v>1</v>
          </cell>
          <cell r="AH25">
            <v>2004.3</v>
          </cell>
        </row>
        <row r="26">
          <cell r="I26" t="str">
            <v>ДЕТСКАЯ КомпасГид Веркин Облачный полк</v>
          </cell>
          <cell r="AB26">
            <v>1</v>
          </cell>
          <cell r="AH26">
            <v>1296</v>
          </cell>
        </row>
        <row r="27">
          <cell r="I27" t="str">
            <v>ДЕТСКАЯ КомпасГид Громова Сахарный ребенок</v>
          </cell>
          <cell r="AB27">
            <v>1</v>
          </cell>
          <cell r="AH27">
            <v>1008</v>
          </cell>
        </row>
        <row r="28">
          <cell r="I28" t="str">
            <v>АСТ АкадемияЮныхФутболистов Академия Чемпионов. Путь к мечте</v>
          </cell>
          <cell r="AB28">
            <v>1</v>
          </cell>
          <cell r="AH28">
            <v>673.2</v>
          </cell>
        </row>
        <row r="29">
          <cell r="I29" t="str">
            <v>МАХАОН ЧЛУ Д’Эрвильи Приключения доисторического мальчика</v>
          </cell>
          <cell r="AB29">
            <v>1</v>
          </cell>
          <cell r="AH29">
            <v>295.2</v>
          </cell>
        </row>
        <row r="30">
          <cell r="I30" t="str">
            <v>АСТ МояРодина Русалкин камень /Каретникова</v>
          </cell>
          <cell r="AB30">
            <v>1</v>
          </cell>
          <cell r="AH30">
            <v>417.6</v>
          </cell>
        </row>
        <row r="31">
          <cell r="I31" t="str">
            <v>ФАНТАСТИКА WonderBooks Красавица</v>
          </cell>
          <cell r="AB31">
            <v>1</v>
          </cell>
          <cell r="AH31">
            <v>542.70000000000005</v>
          </cell>
        </row>
        <row r="32">
          <cell r="I32" t="str">
            <v>ДЕТСКАЯ Чинители. Вокзал, которого нет (#2) /Матюхин</v>
          </cell>
          <cell r="AB32">
            <v>1</v>
          </cell>
          <cell r="AH32">
            <v>584.1</v>
          </cell>
        </row>
        <row r="33">
          <cell r="I33" t="str">
            <v>АСТ Дело№ Игра с неизвестными</v>
          </cell>
          <cell r="AB33">
            <v>1</v>
          </cell>
          <cell r="AH33">
            <v>439.2</v>
          </cell>
        </row>
        <row r="34">
          <cell r="I34" t="str">
            <v>ДЛ ЛМК Васильева Смотри страху в глаза</v>
          </cell>
          <cell r="AB34">
            <v>1</v>
          </cell>
          <cell r="AH34">
            <v>513.9</v>
          </cell>
        </row>
        <row r="35">
          <cell r="I35" t="str">
            <v>АЗ Как приручить дракона Кн.1 Как приручить дракона</v>
          </cell>
          <cell r="AB35">
            <v>1</v>
          </cell>
          <cell r="AH35">
            <v>947.7</v>
          </cell>
        </row>
        <row r="36">
          <cell r="I36" t="str">
            <v>АСТ РадугаДляД Радуга для друга</v>
          </cell>
          <cell r="AB36">
            <v>1</v>
          </cell>
          <cell r="AH36">
            <v>694.8</v>
          </cell>
        </row>
        <row r="37">
          <cell r="I37" t="str">
            <v>АСТ РадугаДляД Невероятные приключения кота Сократа / Самарский</v>
          </cell>
          <cell r="AB37">
            <v>1</v>
          </cell>
          <cell r="AH37">
            <v>745.2</v>
          </cell>
        </row>
        <row r="38">
          <cell r="I38" t="str">
            <v>АСТ РадугаДляД Кот Сократ выходит на орбиту. Записки котонавта/ Самарский</v>
          </cell>
          <cell r="AB38">
            <v>1</v>
          </cell>
          <cell r="AH38">
            <v>560.70000000000005</v>
          </cell>
        </row>
        <row r="39">
          <cell r="I39" t="str">
            <v>АСТ Кинооблож Данилова Домовёнок Кузя 2. Официальная новеллизация</v>
          </cell>
          <cell r="AB39">
            <v>1</v>
          </cell>
          <cell r="AH39">
            <v>621.9</v>
          </cell>
        </row>
        <row r="40">
          <cell r="I40" t="str">
            <v>АСТ БолКнЛК Все-все-все весёлые рассказы</v>
          </cell>
          <cell r="AB40">
            <v>1</v>
          </cell>
          <cell r="AH40">
            <v>875.7</v>
          </cell>
        </row>
        <row r="41">
          <cell r="I41" t="str">
            <v>ЭКСМО МИФ Атлас городских легенд России</v>
          </cell>
          <cell r="AB41">
            <v>1</v>
          </cell>
          <cell r="AH41">
            <v>1228.5</v>
          </cell>
        </row>
        <row r="42">
          <cell r="I42" t="str">
            <v>РЕЧЬ Русские народные сказки. Художник Елисеев А.</v>
          </cell>
          <cell r="AB42">
            <v>1</v>
          </cell>
          <cell r="AH42">
            <v>1188</v>
          </cell>
        </row>
        <row r="43">
          <cell r="I43" t="str">
            <v>РЕЧЬ Булатов М. Даль В. и др. Русские народные сказки. Илл. Ю. Васнецова</v>
          </cell>
          <cell r="AB43">
            <v>1</v>
          </cell>
          <cell r="AH43">
            <v>1080</v>
          </cell>
        </row>
        <row r="44">
          <cell r="I44" t="str">
            <v>АСТ МояРоссия Четыре религии России для школьников</v>
          </cell>
          <cell r="AB44">
            <v>1</v>
          </cell>
          <cell r="AH44">
            <v>947.7</v>
          </cell>
        </row>
        <row r="45">
          <cell r="I45" t="str">
            <v>АСТ МояРоссия Чудеса России</v>
          </cell>
          <cell r="AB45">
            <v>1</v>
          </cell>
          <cell r="AH45">
            <v>976.5</v>
          </cell>
        </row>
        <row r="46">
          <cell r="I46" t="str">
            <v>АСТ МояРоссия Моя родина. Россия</v>
          </cell>
          <cell r="AB46">
            <v>1</v>
          </cell>
          <cell r="AH46">
            <v>947.7</v>
          </cell>
        </row>
        <row r="47">
          <cell r="I47" t="str">
            <v>УМКА МВ Русские народные сказки. Мир волшебства. 197х255 мм. 7БЦ. 96 стр</v>
          </cell>
          <cell r="AB47">
            <v>1</v>
          </cell>
          <cell r="AH47">
            <v>334.8</v>
          </cell>
        </row>
        <row r="48">
          <cell r="I48" t="str">
            <v>РЕЧЬ Сказки народов России /Ватагин</v>
          </cell>
          <cell r="AB48">
            <v>1</v>
          </cell>
          <cell r="AH48">
            <v>2025</v>
          </cell>
        </row>
        <row r="49">
          <cell r="I49" t="str">
            <v>АСТ МояРоссия Неповторимая Россия. Список Всемирного наследия ЮНЕСКО</v>
          </cell>
          <cell r="AB49">
            <v>1</v>
          </cell>
          <cell r="AH49">
            <v>1006.2</v>
          </cell>
        </row>
        <row r="50">
          <cell r="I50" t="str">
            <v>АСТ ЭнцПутеш Уникальная Россия</v>
          </cell>
          <cell r="AB50">
            <v>1</v>
          </cell>
          <cell r="AH50">
            <v>1099.8</v>
          </cell>
        </row>
        <row r="51">
          <cell r="I51" t="str">
            <v>МИФ НашаСтрана Русский костюм</v>
          </cell>
          <cell r="AB51">
            <v>1</v>
          </cell>
          <cell r="AH51">
            <v>1172.7</v>
          </cell>
        </row>
        <row r="52">
          <cell r="I52" t="str">
            <v>АСТ СМамЗаРучк Первые экскурсии по музеям Санкт-Петербурга</v>
          </cell>
          <cell r="AB52">
            <v>1</v>
          </cell>
          <cell r="AH52">
            <v>723.6</v>
          </cell>
        </row>
        <row r="53">
          <cell r="I53" t="str">
            <v>АСТ ПознавателЧтВКартинках Россия. 50 историй в картинках для детей</v>
          </cell>
          <cell r="AB53">
            <v>1</v>
          </cell>
          <cell r="AH53">
            <v>1208.7</v>
          </cell>
        </row>
        <row r="54">
          <cell r="I54" t="str">
            <v>АСТ МояРоссия Наша Россия</v>
          </cell>
          <cell r="AB54">
            <v>1</v>
          </cell>
          <cell r="AH54">
            <v>1389.6</v>
          </cell>
        </row>
        <row r="55">
          <cell r="I55" t="str">
            <v>МАХАОН Веселые уроки Прогулки по Третьяковской галерее/ Усачёв</v>
          </cell>
          <cell r="AB55">
            <v>1</v>
          </cell>
          <cell r="AH55">
            <v>1061.0999999999999</v>
          </cell>
        </row>
        <row r="56">
          <cell r="I56" t="str">
            <v>АЗ Усачев Прогулки по Эрмитажу</v>
          </cell>
          <cell r="AB56">
            <v>1</v>
          </cell>
          <cell r="AH56">
            <v>1093.5</v>
          </cell>
        </row>
        <row r="57">
          <cell r="I57" t="str">
            <v>АСТ НовейшаяХрестоматияЧитСлушай Хрестоматия для внеклассного чтения. 2 класс. Аудиоверсии по QR-код</v>
          </cell>
          <cell r="AB57">
            <v>1</v>
          </cell>
          <cell r="AH57">
            <v>468</v>
          </cell>
        </row>
        <row r="58">
          <cell r="I58" t="str">
            <v>АСТ НовейшаяХрестоматияЧитСлушай Хрестоматия для внеклассного чтения. 3 класс. Аудиоверсии по QR-код</v>
          </cell>
          <cell r="AB58">
            <v>1</v>
          </cell>
          <cell r="AH58">
            <v>468</v>
          </cell>
        </row>
        <row r="59">
          <cell r="I59" t="str">
            <v>АСТ НовХрестоматия Хрестоматия по литературе 8 класс. Аудиоверсии по QR-коду</v>
          </cell>
          <cell r="AB59">
            <v>1</v>
          </cell>
          <cell r="AH59">
            <v>468</v>
          </cell>
        </row>
        <row r="60">
          <cell r="I60" t="str">
            <v>АСТ НовейшаяХрестоматия по литературе 5 класс. Аудиоверсии по QR-коду</v>
          </cell>
          <cell r="AB60">
            <v>1</v>
          </cell>
          <cell r="AH60">
            <v>468</v>
          </cell>
        </row>
        <row r="61">
          <cell r="I61" t="str">
            <v>АСТ НовХрестоматия Хрестоматия для внеклассного чтения. 1 класс. Аудиоверсии по QR-коду</v>
          </cell>
          <cell r="AB61">
            <v>1</v>
          </cell>
          <cell r="AH61">
            <v>468</v>
          </cell>
        </row>
        <row r="62">
          <cell r="I62" t="str">
            <v>АСТ НовейшаяХрестоматияЧитСлушай Хрестоматия по литературе 6 класс. Аудиоверсии по QR-коду</v>
          </cell>
          <cell r="AB62">
            <v>1</v>
          </cell>
          <cell r="AH62">
            <v>468</v>
          </cell>
        </row>
        <row r="63">
          <cell r="I63" t="str">
            <v>АСТ НовХрестоматия Хрестоматия по литературе 7 класс. Аудиоверсии по QR-коду</v>
          </cell>
          <cell r="AB63">
            <v>1</v>
          </cell>
          <cell r="AH63">
            <v>468</v>
          </cell>
        </row>
        <row r="64">
          <cell r="I64" t="str">
            <v>АСТ НовейшаяХрестоматияЧитСлушай Хрестоматия для внеклассного чтения. 4 класс. Аудиоверсии по QR-код</v>
          </cell>
          <cell r="AB64">
            <v>1</v>
          </cell>
          <cell r="AH64">
            <v>468</v>
          </cell>
        </row>
        <row r="65">
          <cell r="I65" t="str">
            <v>ХРЕСТОМАТИЯ Новейшая хрестоматия по литературе: 9 класс. 2-е изд., испр. и доп.</v>
          </cell>
          <cell r="AB65">
            <v>1</v>
          </cell>
          <cell r="AH65">
            <v>756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10">
          <cell r="AH10">
            <v>309.60000000000002</v>
          </cell>
        </row>
        <row r="11">
          <cell r="AH11">
            <v>309.60000000000002</v>
          </cell>
        </row>
        <row r="12">
          <cell r="AH12">
            <v>328</v>
          </cell>
        </row>
        <row r="13">
          <cell r="AH13">
            <v>349.6</v>
          </cell>
        </row>
        <row r="14">
          <cell r="AH14">
            <v>1458.4</v>
          </cell>
        </row>
        <row r="15">
          <cell r="AH15">
            <v>971.2</v>
          </cell>
        </row>
        <row r="16">
          <cell r="AH16">
            <v>1273.5999999999999</v>
          </cell>
        </row>
        <row r="17">
          <cell r="AH17">
            <v>786.4</v>
          </cell>
        </row>
        <row r="18">
          <cell r="AH18">
            <v>1974.4</v>
          </cell>
        </row>
        <row r="19">
          <cell r="AH19">
            <v>662.4</v>
          </cell>
        </row>
        <row r="20">
          <cell r="AH20">
            <v>840.8</v>
          </cell>
        </row>
        <row r="21">
          <cell r="AH21">
            <v>1122.4000000000001</v>
          </cell>
        </row>
        <row r="22">
          <cell r="AH22">
            <v>867.2</v>
          </cell>
        </row>
        <row r="23">
          <cell r="AH23">
            <v>1674.4</v>
          </cell>
        </row>
        <row r="24">
          <cell r="AH24">
            <v>1660</v>
          </cell>
        </row>
        <row r="25">
          <cell r="AH25">
            <v>1781.6</v>
          </cell>
        </row>
        <row r="26">
          <cell r="AH26">
            <v>1152</v>
          </cell>
        </row>
        <row r="27">
          <cell r="AH27">
            <v>896</v>
          </cell>
        </row>
        <row r="28">
          <cell r="AH28">
            <v>598.4</v>
          </cell>
        </row>
        <row r="29">
          <cell r="AH29">
            <v>262.39999999999998</v>
          </cell>
        </row>
        <row r="30">
          <cell r="AH30">
            <v>371.2</v>
          </cell>
        </row>
        <row r="31">
          <cell r="AH31">
            <v>482.4</v>
          </cell>
        </row>
        <row r="32">
          <cell r="AH32">
            <v>519.20000000000005</v>
          </cell>
        </row>
        <row r="33">
          <cell r="AH33">
            <v>390.4</v>
          </cell>
        </row>
        <row r="34">
          <cell r="AH34">
            <v>456.8</v>
          </cell>
        </row>
        <row r="35">
          <cell r="AH35">
            <v>842.4</v>
          </cell>
        </row>
        <row r="36">
          <cell r="AH36">
            <v>617.6</v>
          </cell>
        </row>
        <row r="37">
          <cell r="AH37">
            <v>662.4</v>
          </cell>
        </row>
        <row r="38">
          <cell r="AH38">
            <v>498.4</v>
          </cell>
        </row>
        <row r="39">
          <cell r="AH39">
            <v>552.79999999999995</v>
          </cell>
        </row>
        <row r="40">
          <cell r="AH40">
            <v>778.4</v>
          </cell>
        </row>
        <row r="41">
          <cell r="AH41">
            <v>1092</v>
          </cell>
        </row>
        <row r="42">
          <cell r="AH42">
            <v>1056</v>
          </cell>
        </row>
        <row r="43">
          <cell r="AH43">
            <v>960</v>
          </cell>
        </row>
        <row r="44">
          <cell r="AH44">
            <v>842.4</v>
          </cell>
        </row>
        <row r="45">
          <cell r="AH45">
            <v>868</v>
          </cell>
        </row>
        <row r="46">
          <cell r="AH46">
            <v>842.4</v>
          </cell>
        </row>
        <row r="47">
          <cell r="AH47">
            <v>297.60000000000002</v>
          </cell>
        </row>
        <row r="48">
          <cell r="AH48">
            <v>1800</v>
          </cell>
        </row>
        <row r="49">
          <cell r="AH49">
            <v>894.4</v>
          </cell>
        </row>
        <row r="50">
          <cell r="AH50">
            <v>977.6</v>
          </cell>
        </row>
        <row r="51">
          <cell r="AH51">
            <v>1042.4000000000001</v>
          </cell>
        </row>
        <row r="52">
          <cell r="AH52">
            <v>643.20000000000005</v>
          </cell>
        </row>
        <row r="53">
          <cell r="AH53">
            <v>1074.4000000000001</v>
          </cell>
        </row>
        <row r="54">
          <cell r="AH54">
            <v>1235.2</v>
          </cell>
        </row>
        <row r="55">
          <cell r="AH55">
            <v>943.2</v>
          </cell>
        </row>
        <row r="56">
          <cell r="AH56">
            <v>972</v>
          </cell>
        </row>
        <row r="57">
          <cell r="AH57">
            <v>416</v>
          </cell>
        </row>
        <row r="58">
          <cell r="AH58">
            <v>416</v>
          </cell>
        </row>
        <row r="59">
          <cell r="AH59">
            <v>416</v>
          </cell>
        </row>
        <row r="60">
          <cell r="AH60">
            <v>416</v>
          </cell>
        </row>
        <row r="61">
          <cell r="AH61">
            <v>416</v>
          </cell>
        </row>
        <row r="62">
          <cell r="AH62">
            <v>416</v>
          </cell>
        </row>
        <row r="63">
          <cell r="AH63">
            <v>416</v>
          </cell>
        </row>
        <row r="64">
          <cell r="AH64">
            <v>416</v>
          </cell>
        </row>
        <row r="65">
          <cell r="AH65">
            <v>672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abSelected="1" zoomScale="90" zoomScaleNormal="90" workbookViewId="0">
      <selection activeCell="L60" sqref="L60"/>
    </sheetView>
  </sheetViews>
  <sheetFormatPr defaultColWidth="9.140625" defaultRowHeight="12.75" x14ac:dyDescent="0.2"/>
  <cols>
    <col min="1" max="1" width="9.140625" style="1"/>
    <col min="2" max="2" width="44" style="1" customWidth="1"/>
    <col min="3" max="3" width="9.140625" style="1"/>
    <col min="4" max="4" width="8.140625" style="1" customWidth="1"/>
    <col min="5" max="5" width="16.85546875" style="1" customWidth="1"/>
    <col min="6" max="6" width="14.7109375" style="1" customWidth="1"/>
    <col min="7" max="7" width="18.285156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5.28515625" style="1" customWidth="1"/>
    <col min="12" max="12" width="16.42578125" style="1" customWidth="1"/>
    <col min="13" max="16384" width="9.140625" style="1"/>
  </cols>
  <sheetData>
    <row r="1" spans="1:12" ht="15" customHeight="1" x14ac:dyDescent="0.2">
      <c r="A1" s="24" t="s">
        <v>0</v>
      </c>
      <c r="B1" s="24" t="s">
        <v>1</v>
      </c>
      <c r="C1" s="24" t="s">
        <v>2</v>
      </c>
      <c r="D1" s="24" t="s">
        <v>3</v>
      </c>
      <c r="E1" s="22" t="s">
        <v>8</v>
      </c>
      <c r="F1" s="22"/>
      <c r="G1" s="22"/>
      <c r="H1" s="23" t="s">
        <v>4</v>
      </c>
      <c r="I1" s="23" t="s">
        <v>5</v>
      </c>
      <c r="J1" s="23" t="s">
        <v>6</v>
      </c>
      <c r="K1" s="23" t="s">
        <v>9</v>
      </c>
      <c r="L1" s="20" t="str">
        <f>[1]Лист1!$L$1</f>
        <v>Стоимость ПО,  рассчитанная заказчиком  по наилучшему ценовому предложению</v>
      </c>
    </row>
    <row r="2" spans="1:12" ht="72" customHeight="1" x14ac:dyDescent="0.2">
      <c r="A2" s="24"/>
      <c r="B2" s="24"/>
      <c r="C2" s="24"/>
      <c r="D2" s="24"/>
      <c r="E2" s="4" t="s">
        <v>12</v>
      </c>
      <c r="F2" s="4" t="s">
        <v>11</v>
      </c>
      <c r="G2" s="8" t="s">
        <v>13</v>
      </c>
      <c r="H2" s="23"/>
      <c r="I2" s="23"/>
      <c r="J2" s="23"/>
      <c r="K2" s="23"/>
      <c r="L2" s="21"/>
    </row>
    <row r="3" spans="1:12" ht="72" customHeight="1" x14ac:dyDescent="0.2">
      <c r="A3" s="9">
        <v>1</v>
      </c>
      <c r="B3" s="10" t="str">
        <f>[2]Лист_1!I10</f>
        <v>ЭКСМО КласСовр Горе от ума (с иллюстрациями)</v>
      </c>
      <c r="C3" s="9" t="s">
        <v>10</v>
      </c>
      <c r="D3" s="25">
        <f>[2]Лист_1!AB10</f>
        <v>5</v>
      </c>
      <c r="E3" s="4">
        <f>[2]Лист_1!AH10</f>
        <v>348.3</v>
      </c>
      <c r="F3" s="18">
        <f>[3]Лист_1!AH10</f>
        <v>309.60000000000002</v>
      </c>
      <c r="G3" s="8">
        <v>387</v>
      </c>
      <c r="H3" s="5">
        <f>(E3+F3+G3)/3</f>
        <v>348.3</v>
      </c>
      <c r="I3" s="6">
        <f t="shared" ref="I3" si="0">_xlfn.STDEV.S(E3,F3,G3)</f>
        <v>38.699999999999989</v>
      </c>
      <c r="J3" s="6">
        <f t="shared" ref="J3" si="1">I3/H3*100</f>
        <v>11.111111111111107</v>
      </c>
      <c r="K3" s="18">
        <f>H3*D3</f>
        <v>1741.5</v>
      </c>
      <c r="L3" s="6">
        <f>D3*F3</f>
        <v>1548</v>
      </c>
    </row>
    <row r="4" spans="1:12" ht="72" customHeight="1" x14ac:dyDescent="0.2">
      <c r="A4" s="9">
        <v>2</v>
      </c>
      <c r="B4" s="13" t="str">
        <f>[2]Лист_1!I11</f>
        <v>ВЛ Евгений Онегин. Поэмы/ Пушкин</v>
      </c>
      <c r="C4" s="17" t="s">
        <v>10</v>
      </c>
      <c r="D4" s="25">
        <f>[2]Лист_1!AB11</f>
        <v>5</v>
      </c>
      <c r="E4" s="4">
        <f>[2]Лист_1!AH11</f>
        <v>348.3</v>
      </c>
      <c r="F4" s="18">
        <f>[3]Лист_1!AH11</f>
        <v>309.60000000000002</v>
      </c>
      <c r="G4" s="8">
        <v>387</v>
      </c>
      <c r="H4" s="5">
        <f t="shared" ref="H4:H5" si="2">(E4+F4+G4)/3</f>
        <v>348.3</v>
      </c>
      <c r="I4" s="6">
        <f t="shared" ref="I4:I5" si="3">_xlfn.STDEV.S(E4,F4,G4)</f>
        <v>38.699999999999989</v>
      </c>
      <c r="J4" s="6">
        <f t="shared" ref="J4:J5" si="4">I4/H4*100</f>
        <v>11.111111111111107</v>
      </c>
      <c r="K4" s="18">
        <f t="shared" ref="K4:K5" si="5">H4*D4</f>
        <v>1741.5</v>
      </c>
      <c r="L4" s="6">
        <f t="shared" ref="L4:L58" si="6">D4*F4</f>
        <v>1548</v>
      </c>
    </row>
    <row r="5" spans="1:12" ht="72" customHeight="1" x14ac:dyDescent="0.2">
      <c r="A5" s="12">
        <v>3</v>
      </c>
      <c r="B5" s="13" t="str">
        <f>[2]Лист_1!I12</f>
        <v>ВЛ Мертвые души/ Гоголь</v>
      </c>
      <c r="C5" s="17" t="s">
        <v>10</v>
      </c>
      <c r="D5" s="25">
        <f>[2]Лист_1!AB12</f>
        <v>5</v>
      </c>
      <c r="E5" s="11">
        <f>[2]Лист_1!AH12</f>
        <v>369</v>
      </c>
      <c r="F5" s="18">
        <f>[3]Лист_1!AH12</f>
        <v>328</v>
      </c>
      <c r="G5" s="8">
        <v>410</v>
      </c>
      <c r="H5" s="5">
        <f t="shared" si="2"/>
        <v>369</v>
      </c>
      <c r="I5" s="6">
        <f t="shared" si="3"/>
        <v>41</v>
      </c>
      <c r="J5" s="6">
        <f t="shared" si="4"/>
        <v>11.111111111111111</v>
      </c>
      <c r="K5" s="18">
        <f t="shared" si="5"/>
        <v>1845</v>
      </c>
      <c r="L5" s="6">
        <f t="shared" si="6"/>
        <v>1640</v>
      </c>
    </row>
    <row r="6" spans="1:12" ht="72" customHeight="1" x14ac:dyDescent="0.2">
      <c r="A6" s="12">
        <v>4</v>
      </c>
      <c r="B6" s="13" t="str">
        <f>[2]Лист_1!I13</f>
        <v>АСТ ШкольноеЧт Герой нашего времени. Маскарад</v>
      </c>
      <c r="C6" s="17" t="s">
        <v>10</v>
      </c>
      <c r="D6" s="25">
        <f>[2]Лист_1!AB13</f>
        <v>5</v>
      </c>
      <c r="E6" s="11">
        <f>[2]Лист_1!AH13</f>
        <v>393.3</v>
      </c>
      <c r="F6" s="18">
        <f>[3]Лист_1!AH13</f>
        <v>349.6</v>
      </c>
      <c r="G6" s="8">
        <v>437</v>
      </c>
      <c r="H6" s="5">
        <f t="shared" ref="H6:H7" si="7">(E6+F6+G6)/3</f>
        <v>393.3</v>
      </c>
      <c r="I6" s="6">
        <f t="shared" ref="I6:I7" si="8">_xlfn.STDEV.S(E6,F6,G6)</f>
        <v>43.699999999999989</v>
      </c>
      <c r="J6" s="6">
        <f t="shared" ref="J6:J7" si="9">I6/H6*100</f>
        <v>11.111111111111107</v>
      </c>
      <c r="K6" s="18">
        <f t="shared" ref="K6:K7" si="10">H6*D6</f>
        <v>1966.5</v>
      </c>
      <c r="L6" s="6">
        <f t="shared" si="6"/>
        <v>1748</v>
      </c>
    </row>
    <row r="7" spans="1:12" ht="72" customHeight="1" x14ac:dyDescent="0.2">
      <c r="A7" s="14">
        <v>5</v>
      </c>
      <c r="B7" s="13" t="str">
        <f>[2]Лист_1!I14</f>
        <v>ЭКСМО АиЭ Военная техника. Полная энциклопедия</v>
      </c>
      <c r="C7" s="17" t="s">
        <v>10</v>
      </c>
      <c r="D7" s="26">
        <f>[2]Лист_1!AB14</f>
        <v>1</v>
      </c>
      <c r="E7" s="15">
        <f>[2]Лист_1!AH14</f>
        <v>1640.7</v>
      </c>
      <c r="F7" s="15">
        <f>[3]Лист_1!AH14</f>
        <v>1458.4</v>
      </c>
      <c r="G7" s="16">
        <v>1823</v>
      </c>
      <c r="H7" s="5">
        <f t="shared" si="7"/>
        <v>1640.7</v>
      </c>
      <c r="I7" s="6">
        <f t="shared" si="8"/>
        <v>182.29999999999995</v>
      </c>
      <c r="J7" s="6">
        <f t="shared" si="9"/>
        <v>11.111111111111107</v>
      </c>
      <c r="K7" s="18">
        <f t="shared" si="10"/>
        <v>1640.7</v>
      </c>
      <c r="L7" s="6">
        <f t="shared" si="6"/>
        <v>1458.4</v>
      </c>
    </row>
    <row r="8" spans="1:12" ht="72" customHeight="1" x14ac:dyDescent="0.2">
      <c r="A8" s="14">
        <v>6</v>
      </c>
      <c r="B8" s="13" t="str">
        <f>[2]Лист_1!I15</f>
        <v>АиЭ Рыцари Полная энциклопедия (ЭКСМО)</v>
      </c>
      <c r="C8" s="19" t="s">
        <v>10</v>
      </c>
      <c r="D8" s="26">
        <f>[2]Лист_1!AB15</f>
        <v>1</v>
      </c>
      <c r="E8" s="15">
        <f>[2]Лист_1!AH15</f>
        <v>1092.5999999999999</v>
      </c>
      <c r="F8" s="15">
        <f>[3]Лист_1!AH15</f>
        <v>971.2</v>
      </c>
      <c r="G8" s="16">
        <v>1214</v>
      </c>
      <c r="H8" s="5">
        <f t="shared" ref="H8:H58" si="11">(E8+F8+G8)/3</f>
        <v>1092.6000000000001</v>
      </c>
      <c r="I8" s="6">
        <f t="shared" ref="I8:I58" si="12">_xlfn.STDEV.S(E8,F8,G8)</f>
        <v>121.39999999999998</v>
      </c>
      <c r="J8" s="6">
        <f t="shared" ref="J8:J58" si="13">I8/H8*100</f>
        <v>11.111111111111107</v>
      </c>
      <c r="K8" s="18">
        <f t="shared" ref="K8:K58" si="14">H8*D8</f>
        <v>1092.6000000000001</v>
      </c>
      <c r="L8" s="6">
        <f t="shared" si="6"/>
        <v>971.2</v>
      </c>
    </row>
    <row r="9" spans="1:12" ht="72" customHeight="1" x14ac:dyDescent="0.2">
      <c r="A9" s="14">
        <v>7</v>
      </c>
      <c r="B9" s="13" t="str">
        <f>[2]Лист_1!I16</f>
        <v>АиЭ Наука и техника Полная энциклопедия</v>
      </c>
      <c r="C9" s="19" t="s">
        <v>10</v>
      </c>
      <c r="D9" s="26">
        <f>[2]Лист_1!AB16</f>
        <v>1</v>
      </c>
      <c r="E9" s="15">
        <f>[2]Лист_1!AH16</f>
        <v>1432.8</v>
      </c>
      <c r="F9" s="15">
        <f>[3]Лист_1!AH16</f>
        <v>1273.5999999999999</v>
      </c>
      <c r="G9" s="16">
        <v>1592</v>
      </c>
      <c r="H9" s="5">
        <f t="shared" si="11"/>
        <v>1432.8</v>
      </c>
      <c r="I9" s="6">
        <f t="shared" si="12"/>
        <v>159.20000000000005</v>
      </c>
      <c r="J9" s="6">
        <f t="shared" si="13"/>
        <v>11.111111111111114</v>
      </c>
      <c r="K9" s="18">
        <f t="shared" si="14"/>
        <v>1432.8</v>
      </c>
      <c r="L9" s="6">
        <f t="shared" si="6"/>
        <v>1273.5999999999999</v>
      </c>
    </row>
    <row r="10" spans="1:12" ht="72" customHeight="1" x14ac:dyDescent="0.2">
      <c r="A10" s="14">
        <v>8</v>
      </c>
      <c r="B10" s="13" t="str">
        <f>[2]Лист_1!I17</f>
        <v>ЭКСМО ДетЭнц Космос. Большая детская энциклопедия</v>
      </c>
      <c r="C10" s="19" t="s">
        <v>10</v>
      </c>
      <c r="D10" s="26">
        <f>[2]Лист_1!AB17</f>
        <v>1</v>
      </c>
      <c r="E10" s="15">
        <f>[2]Лист_1!AH17</f>
        <v>884.7</v>
      </c>
      <c r="F10" s="15">
        <f>[3]Лист_1!AH17</f>
        <v>786.4</v>
      </c>
      <c r="G10" s="16">
        <v>983</v>
      </c>
      <c r="H10" s="5">
        <f t="shared" si="11"/>
        <v>884.69999999999993</v>
      </c>
      <c r="I10" s="6">
        <f t="shared" si="12"/>
        <v>98.300000000000011</v>
      </c>
      <c r="J10" s="6">
        <f t="shared" si="13"/>
        <v>11.111111111111112</v>
      </c>
      <c r="K10" s="18">
        <f t="shared" si="14"/>
        <v>884.69999999999993</v>
      </c>
      <c r="L10" s="6">
        <f t="shared" si="6"/>
        <v>786.4</v>
      </c>
    </row>
    <row r="11" spans="1:12" ht="72" customHeight="1" x14ac:dyDescent="0.2">
      <c r="A11" s="14">
        <v>9</v>
      </c>
      <c r="B11" s="13" t="str">
        <f>[2]Лист_1!I18</f>
        <v>АСТ БольшКнигаОбоВсем Энциклопедия-путеводитель. Самые известные места мира. 1001 фотография</v>
      </c>
      <c r="C11" s="19" t="s">
        <v>10</v>
      </c>
      <c r="D11" s="26">
        <f>[2]Лист_1!AB18</f>
        <v>1</v>
      </c>
      <c r="E11" s="15">
        <f>[2]Лист_1!AH18</f>
        <v>2221.1999999999998</v>
      </c>
      <c r="F11" s="15">
        <f>[3]Лист_1!AH18</f>
        <v>1974.4</v>
      </c>
      <c r="G11" s="16">
        <v>2468</v>
      </c>
      <c r="H11" s="5">
        <f t="shared" si="11"/>
        <v>2221.2000000000003</v>
      </c>
      <c r="I11" s="6">
        <f t="shared" si="12"/>
        <v>246.79999999999995</v>
      </c>
      <c r="J11" s="6">
        <f t="shared" si="13"/>
        <v>11.111111111111107</v>
      </c>
      <c r="K11" s="18">
        <f t="shared" si="14"/>
        <v>2221.2000000000003</v>
      </c>
      <c r="L11" s="6">
        <f t="shared" si="6"/>
        <v>1974.4</v>
      </c>
    </row>
    <row r="12" spans="1:12" ht="72" customHeight="1" x14ac:dyDescent="0.2">
      <c r="A12" s="14">
        <v>10</v>
      </c>
      <c r="B12" s="13" t="str">
        <f>[2]Лист_1!I19</f>
        <v>АСТ НаследиеРоссии Народы России. История и культура</v>
      </c>
      <c r="C12" s="19" t="s">
        <v>10</v>
      </c>
      <c r="D12" s="26">
        <f>[2]Лист_1!AB19</f>
        <v>1</v>
      </c>
      <c r="E12" s="15">
        <f>[2]Лист_1!AH19</f>
        <v>745.2</v>
      </c>
      <c r="F12" s="15">
        <f>[3]Лист_1!AH19</f>
        <v>662.4</v>
      </c>
      <c r="G12" s="16">
        <v>828</v>
      </c>
      <c r="H12" s="5">
        <f t="shared" si="11"/>
        <v>745.19999999999993</v>
      </c>
      <c r="I12" s="6">
        <f t="shared" si="12"/>
        <v>82.800000000000011</v>
      </c>
      <c r="J12" s="6">
        <f t="shared" si="13"/>
        <v>11.111111111111112</v>
      </c>
      <c r="K12" s="18">
        <f t="shared" si="14"/>
        <v>745.19999999999993</v>
      </c>
      <c r="L12" s="6">
        <f t="shared" si="6"/>
        <v>662.4</v>
      </c>
    </row>
    <row r="13" spans="1:12" ht="72" customHeight="1" x14ac:dyDescent="0.2">
      <c r="A13" s="14">
        <v>11</v>
      </c>
      <c r="B13" s="13" t="str">
        <f>[2]Лист_1!I20</f>
        <v>ЖИВОТНЫЕ Энциклопедия о собаках для детей. Собачьи истории внутри!</v>
      </c>
      <c r="C13" s="19" t="s">
        <v>10</v>
      </c>
      <c r="D13" s="26">
        <f>[2]Лист_1!AB20</f>
        <v>1</v>
      </c>
      <c r="E13" s="15">
        <f>[2]Лист_1!AH20</f>
        <v>945.9</v>
      </c>
      <c r="F13" s="15">
        <f>[3]Лист_1!AH20</f>
        <v>840.8</v>
      </c>
      <c r="G13" s="16">
        <v>1051</v>
      </c>
      <c r="H13" s="5">
        <f t="shared" si="11"/>
        <v>945.9</v>
      </c>
      <c r="I13" s="6">
        <f t="shared" si="12"/>
        <v>105.10000000000002</v>
      </c>
      <c r="J13" s="6">
        <f t="shared" si="13"/>
        <v>11.111111111111112</v>
      </c>
      <c r="K13" s="18">
        <f t="shared" si="14"/>
        <v>945.9</v>
      </c>
      <c r="L13" s="6">
        <f t="shared" si="6"/>
        <v>840.8</v>
      </c>
    </row>
    <row r="14" spans="1:12" ht="72" customHeight="1" x14ac:dyDescent="0.2">
      <c r="A14" s="14">
        <v>12</v>
      </c>
      <c r="B14" s="13" t="str">
        <f>[2]Лист_1!I21</f>
        <v>ЭКСМО ДетПут Народы и традиции России для детей (от 6 до 12 лет)</v>
      </c>
      <c r="C14" s="19" t="s">
        <v>10</v>
      </c>
      <c r="D14" s="26">
        <f>[2]Лист_1!AB21</f>
        <v>1</v>
      </c>
      <c r="E14" s="15">
        <f>[2]Лист_1!AH21</f>
        <v>1262.7</v>
      </c>
      <c r="F14" s="15">
        <f>[3]Лист_1!AH21</f>
        <v>1122.4000000000001</v>
      </c>
      <c r="G14" s="16">
        <v>1403</v>
      </c>
      <c r="H14" s="5">
        <f t="shared" si="11"/>
        <v>1262.7</v>
      </c>
      <c r="I14" s="6">
        <f t="shared" si="12"/>
        <v>140.29999999999995</v>
      </c>
      <c r="J14" s="6">
        <f t="shared" si="13"/>
        <v>11.111111111111107</v>
      </c>
      <c r="K14" s="18">
        <f t="shared" si="14"/>
        <v>1262.7</v>
      </c>
      <c r="L14" s="6">
        <f t="shared" si="6"/>
        <v>1122.4000000000001</v>
      </c>
    </row>
    <row r="15" spans="1:12" ht="72" customHeight="1" x14ac:dyDescent="0.2">
      <c r="A15" s="14">
        <v>13</v>
      </c>
      <c r="B15" s="13" t="str">
        <f>[2]Лист_1!I22</f>
        <v>ЭКСМО АтласыРоссии Атлас флагов и гербов. Города России</v>
      </c>
      <c r="C15" s="19" t="s">
        <v>10</v>
      </c>
      <c r="D15" s="26">
        <f>[2]Лист_1!AB22</f>
        <v>1</v>
      </c>
      <c r="E15" s="15">
        <f>[2]Лист_1!AH22</f>
        <v>975.6</v>
      </c>
      <c r="F15" s="15">
        <f>[3]Лист_1!AH22</f>
        <v>867.2</v>
      </c>
      <c r="G15" s="16">
        <v>1084</v>
      </c>
      <c r="H15" s="5">
        <f t="shared" si="11"/>
        <v>975.6</v>
      </c>
      <c r="I15" s="6">
        <f t="shared" si="12"/>
        <v>108.39999999999998</v>
      </c>
      <c r="J15" s="6">
        <f t="shared" si="13"/>
        <v>11.111111111111109</v>
      </c>
      <c r="K15" s="18">
        <f t="shared" si="14"/>
        <v>975.6</v>
      </c>
      <c r="L15" s="6">
        <f t="shared" si="6"/>
        <v>867.2</v>
      </c>
    </row>
    <row r="16" spans="1:12" ht="72" customHeight="1" x14ac:dyDescent="0.2">
      <c r="A16" s="14">
        <v>14</v>
      </c>
      <c r="B16" s="13" t="str">
        <f>[2]Лист_1!I23</f>
        <v>ПИ ОружиеПИ Энциклопедия авиации. 3-е издание</v>
      </c>
      <c r="C16" s="19" t="s">
        <v>10</v>
      </c>
      <c r="D16" s="26">
        <f>[2]Лист_1!AB23</f>
        <v>1</v>
      </c>
      <c r="E16" s="15">
        <f>[2]Лист_1!AH23</f>
        <v>1883.7</v>
      </c>
      <c r="F16" s="15">
        <f>[3]Лист_1!AH23</f>
        <v>1674.4</v>
      </c>
      <c r="G16" s="16">
        <v>2093</v>
      </c>
      <c r="H16" s="5">
        <f t="shared" si="11"/>
        <v>1883.7</v>
      </c>
      <c r="I16" s="6">
        <f t="shared" si="12"/>
        <v>209.29999999999995</v>
      </c>
      <c r="J16" s="6">
        <f t="shared" si="13"/>
        <v>11.111111111111109</v>
      </c>
      <c r="K16" s="18">
        <f t="shared" si="14"/>
        <v>1883.7</v>
      </c>
      <c r="L16" s="6">
        <f t="shared" si="6"/>
        <v>1674.4</v>
      </c>
    </row>
    <row r="17" spans="1:12" ht="72" customHeight="1" x14ac:dyDescent="0.2">
      <c r="A17" s="14">
        <v>15</v>
      </c>
      <c r="B17" s="13" t="str">
        <f>[2]Лист_1!I24</f>
        <v>ЭКСМО БольшаяСпортивнаяЭнц Большая энциклопедия хоккея. Все о любимой игре: от истоков до наших дней</v>
      </c>
      <c r="C17" s="19" t="s">
        <v>10</v>
      </c>
      <c r="D17" s="26">
        <f>[2]Лист_1!AB24</f>
        <v>1</v>
      </c>
      <c r="E17" s="15">
        <f>[2]Лист_1!AH24</f>
        <v>1867.5</v>
      </c>
      <c r="F17" s="15">
        <f>[3]Лист_1!AH24</f>
        <v>1660</v>
      </c>
      <c r="G17" s="16">
        <v>2075</v>
      </c>
      <c r="H17" s="5">
        <f t="shared" si="11"/>
        <v>1867.5</v>
      </c>
      <c r="I17" s="6">
        <f t="shared" si="12"/>
        <v>207.5</v>
      </c>
      <c r="J17" s="6">
        <f t="shared" si="13"/>
        <v>11.111111111111111</v>
      </c>
      <c r="K17" s="18">
        <f t="shared" si="14"/>
        <v>1867.5</v>
      </c>
      <c r="L17" s="6">
        <f t="shared" si="6"/>
        <v>1660</v>
      </c>
    </row>
    <row r="18" spans="1:12" ht="72" customHeight="1" x14ac:dyDescent="0.2">
      <c r="A18" s="14">
        <v>16</v>
      </c>
      <c r="B18" s="13" t="str">
        <f>[2]Лист_1!I25</f>
        <v>АСТ Большая энциклопедия. Современные системы вооружений</v>
      </c>
      <c r="C18" s="19" t="s">
        <v>10</v>
      </c>
      <c r="D18" s="26">
        <f>[2]Лист_1!AB25</f>
        <v>1</v>
      </c>
      <c r="E18" s="15">
        <f>[2]Лист_1!AH25</f>
        <v>2004.3</v>
      </c>
      <c r="F18" s="15">
        <f>[3]Лист_1!AH25</f>
        <v>1781.6</v>
      </c>
      <c r="G18" s="16">
        <v>2227</v>
      </c>
      <c r="H18" s="5">
        <f t="shared" si="11"/>
        <v>2004.3</v>
      </c>
      <c r="I18" s="6">
        <f t="shared" si="12"/>
        <v>222.70000000000005</v>
      </c>
      <c r="J18" s="6">
        <f t="shared" si="13"/>
        <v>11.111111111111112</v>
      </c>
      <c r="K18" s="18">
        <f t="shared" si="14"/>
        <v>2004.3</v>
      </c>
      <c r="L18" s="6">
        <f t="shared" si="6"/>
        <v>1781.6</v>
      </c>
    </row>
    <row r="19" spans="1:12" ht="72" customHeight="1" x14ac:dyDescent="0.2">
      <c r="A19" s="14">
        <v>17</v>
      </c>
      <c r="B19" s="13" t="str">
        <f>[2]Лист_1!I26</f>
        <v>ДЕТСКАЯ КомпасГид Веркин Облачный полк</v>
      </c>
      <c r="C19" s="19" t="s">
        <v>10</v>
      </c>
      <c r="D19" s="26">
        <f>[2]Лист_1!AB26</f>
        <v>1</v>
      </c>
      <c r="E19" s="15">
        <f>[2]Лист_1!AH26</f>
        <v>1296</v>
      </c>
      <c r="F19" s="15">
        <f>[3]Лист_1!AH26</f>
        <v>1152</v>
      </c>
      <c r="G19" s="16">
        <v>1440</v>
      </c>
      <c r="H19" s="5">
        <f t="shared" si="11"/>
        <v>1296</v>
      </c>
      <c r="I19" s="6">
        <f t="shared" si="12"/>
        <v>144</v>
      </c>
      <c r="J19" s="6">
        <f t="shared" si="13"/>
        <v>11.111111111111111</v>
      </c>
      <c r="K19" s="18">
        <f t="shared" si="14"/>
        <v>1296</v>
      </c>
      <c r="L19" s="6">
        <f t="shared" si="6"/>
        <v>1152</v>
      </c>
    </row>
    <row r="20" spans="1:12" ht="72" customHeight="1" x14ac:dyDescent="0.2">
      <c r="A20" s="14">
        <v>18</v>
      </c>
      <c r="B20" s="13" t="str">
        <f>[2]Лист_1!I27</f>
        <v>ДЕТСКАЯ КомпасГид Громова Сахарный ребенок</v>
      </c>
      <c r="C20" s="19" t="s">
        <v>10</v>
      </c>
      <c r="D20" s="26">
        <f>[2]Лист_1!AB27</f>
        <v>1</v>
      </c>
      <c r="E20" s="15">
        <f>[2]Лист_1!AH27</f>
        <v>1008</v>
      </c>
      <c r="F20" s="15">
        <f>[3]Лист_1!AH27</f>
        <v>896</v>
      </c>
      <c r="G20" s="16">
        <v>1120</v>
      </c>
      <c r="H20" s="5">
        <f t="shared" si="11"/>
        <v>1008</v>
      </c>
      <c r="I20" s="6">
        <f t="shared" si="12"/>
        <v>112</v>
      </c>
      <c r="J20" s="6">
        <f t="shared" si="13"/>
        <v>11.111111111111111</v>
      </c>
      <c r="K20" s="18">
        <f t="shared" si="14"/>
        <v>1008</v>
      </c>
      <c r="L20" s="6">
        <f t="shared" si="6"/>
        <v>896</v>
      </c>
    </row>
    <row r="21" spans="1:12" ht="72" customHeight="1" x14ac:dyDescent="0.2">
      <c r="A21" s="14">
        <v>19</v>
      </c>
      <c r="B21" s="13" t="str">
        <f>[2]Лист_1!I28</f>
        <v>АСТ АкадемияЮныхФутболистов Академия Чемпионов. Путь к мечте</v>
      </c>
      <c r="C21" s="19" t="s">
        <v>10</v>
      </c>
      <c r="D21" s="26">
        <f>[2]Лист_1!AB28</f>
        <v>1</v>
      </c>
      <c r="E21" s="15">
        <f>[2]Лист_1!AH28</f>
        <v>673.2</v>
      </c>
      <c r="F21" s="15">
        <f>[3]Лист_1!AH28</f>
        <v>598.4</v>
      </c>
      <c r="G21" s="16">
        <v>748</v>
      </c>
      <c r="H21" s="5">
        <f t="shared" si="11"/>
        <v>673.19999999999993</v>
      </c>
      <c r="I21" s="6">
        <f t="shared" si="12"/>
        <v>74.800000000000011</v>
      </c>
      <c r="J21" s="6">
        <f t="shared" si="13"/>
        <v>11.111111111111112</v>
      </c>
      <c r="K21" s="18">
        <f t="shared" si="14"/>
        <v>673.19999999999993</v>
      </c>
      <c r="L21" s="6">
        <f t="shared" si="6"/>
        <v>598.4</v>
      </c>
    </row>
    <row r="22" spans="1:12" ht="72" customHeight="1" x14ac:dyDescent="0.2">
      <c r="A22" s="14">
        <v>20</v>
      </c>
      <c r="B22" s="13" t="str">
        <f>[2]Лист_1!I29</f>
        <v>МАХАОН ЧЛУ Д’Эрвильи Приключения доисторического мальчика</v>
      </c>
      <c r="C22" s="19" t="s">
        <v>10</v>
      </c>
      <c r="D22" s="26">
        <f>[2]Лист_1!AB29</f>
        <v>1</v>
      </c>
      <c r="E22" s="15">
        <f>[2]Лист_1!AH29</f>
        <v>295.2</v>
      </c>
      <c r="F22" s="15">
        <f>[3]Лист_1!AH29</f>
        <v>262.39999999999998</v>
      </c>
      <c r="G22" s="16">
        <v>328</v>
      </c>
      <c r="H22" s="5">
        <f t="shared" si="11"/>
        <v>295.2</v>
      </c>
      <c r="I22" s="6">
        <f t="shared" si="12"/>
        <v>32.800000000000011</v>
      </c>
      <c r="J22" s="6">
        <f t="shared" si="13"/>
        <v>11.111111111111116</v>
      </c>
      <c r="K22" s="18">
        <f t="shared" si="14"/>
        <v>295.2</v>
      </c>
      <c r="L22" s="6">
        <f t="shared" si="6"/>
        <v>262.39999999999998</v>
      </c>
    </row>
    <row r="23" spans="1:12" ht="72" customHeight="1" x14ac:dyDescent="0.2">
      <c r="A23" s="14">
        <v>21</v>
      </c>
      <c r="B23" s="13" t="str">
        <f>[2]Лист_1!I30</f>
        <v>АСТ МояРодина Русалкин камень /Каретникова</v>
      </c>
      <c r="C23" s="19" t="s">
        <v>10</v>
      </c>
      <c r="D23" s="26">
        <f>[2]Лист_1!AB30</f>
        <v>1</v>
      </c>
      <c r="E23" s="15">
        <f>[2]Лист_1!AH30</f>
        <v>417.6</v>
      </c>
      <c r="F23" s="15">
        <f>[3]Лист_1!AH30</f>
        <v>371.2</v>
      </c>
      <c r="G23" s="16">
        <v>464</v>
      </c>
      <c r="H23" s="5">
        <f t="shared" si="11"/>
        <v>417.59999999999997</v>
      </c>
      <c r="I23" s="6">
        <f t="shared" si="12"/>
        <v>46.400000000000006</v>
      </c>
      <c r="J23" s="6">
        <f t="shared" si="13"/>
        <v>11.111111111111112</v>
      </c>
      <c r="K23" s="18">
        <f t="shared" si="14"/>
        <v>417.59999999999997</v>
      </c>
      <c r="L23" s="6">
        <f t="shared" si="6"/>
        <v>371.2</v>
      </c>
    </row>
    <row r="24" spans="1:12" ht="72" customHeight="1" x14ac:dyDescent="0.2">
      <c r="A24" s="14">
        <v>22</v>
      </c>
      <c r="B24" s="13" t="str">
        <f>[2]Лист_1!I31</f>
        <v>ФАНТАСТИКА WonderBooks Красавица</v>
      </c>
      <c r="C24" s="19" t="s">
        <v>10</v>
      </c>
      <c r="D24" s="26">
        <f>[2]Лист_1!AB31</f>
        <v>1</v>
      </c>
      <c r="E24" s="15">
        <f>[2]Лист_1!AH31</f>
        <v>542.70000000000005</v>
      </c>
      <c r="F24" s="15">
        <f>[3]Лист_1!AH31</f>
        <v>482.4</v>
      </c>
      <c r="G24" s="16">
        <v>603</v>
      </c>
      <c r="H24" s="5">
        <f t="shared" si="11"/>
        <v>542.69999999999993</v>
      </c>
      <c r="I24" s="6">
        <f t="shared" si="12"/>
        <v>60.300000000000011</v>
      </c>
      <c r="J24" s="6">
        <f t="shared" si="13"/>
        <v>11.111111111111114</v>
      </c>
      <c r="K24" s="18">
        <f t="shared" si="14"/>
        <v>542.69999999999993</v>
      </c>
      <c r="L24" s="6">
        <f t="shared" si="6"/>
        <v>482.4</v>
      </c>
    </row>
    <row r="25" spans="1:12" ht="72" customHeight="1" x14ac:dyDescent="0.2">
      <c r="A25" s="14">
        <v>23</v>
      </c>
      <c r="B25" s="13" t="str">
        <f>[2]Лист_1!I32</f>
        <v>ДЕТСКАЯ Чинители. Вокзал, которого нет (#2) /Матюхин</v>
      </c>
      <c r="C25" s="19" t="s">
        <v>10</v>
      </c>
      <c r="D25" s="26">
        <f>[2]Лист_1!AB32</f>
        <v>1</v>
      </c>
      <c r="E25" s="15">
        <f>[2]Лист_1!AH32</f>
        <v>584.1</v>
      </c>
      <c r="F25" s="15">
        <f>[3]Лист_1!AH32</f>
        <v>519.20000000000005</v>
      </c>
      <c r="G25" s="16">
        <v>649</v>
      </c>
      <c r="H25" s="5">
        <f t="shared" si="11"/>
        <v>584.1</v>
      </c>
      <c r="I25" s="6">
        <f t="shared" si="12"/>
        <v>64.899999999999977</v>
      </c>
      <c r="J25" s="6">
        <f t="shared" si="13"/>
        <v>11.111111111111107</v>
      </c>
      <c r="K25" s="18">
        <f t="shared" si="14"/>
        <v>584.1</v>
      </c>
      <c r="L25" s="6">
        <f t="shared" si="6"/>
        <v>519.20000000000005</v>
      </c>
    </row>
    <row r="26" spans="1:12" ht="72" customHeight="1" x14ac:dyDescent="0.2">
      <c r="A26" s="14">
        <v>24</v>
      </c>
      <c r="B26" s="13" t="str">
        <f>[2]Лист_1!I33</f>
        <v>АСТ Дело№ Игра с неизвестными</v>
      </c>
      <c r="C26" s="19" t="s">
        <v>10</v>
      </c>
      <c r="D26" s="26">
        <f>[2]Лист_1!AB33</f>
        <v>1</v>
      </c>
      <c r="E26" s="15">
        <f>[2]Лист_1!AH33</f>
        <v>439.2</v>
      </c>
      <c r="F26" s="15">
        <f>[3]Лист_1!AH33</f>
        <v>390.4</v>
      </c>
      <c r="G26" s="16">
        <v>488</v>
      </c>
      <c r="H26" s="5">
        <f t="shared" si="11"/>
        <v>439.2</v>
      </c>
      <c r="I26" s="6">
        <f t="shared" si="12"/>
        <v>48.800000000000011</v>
      </c>
      <c r="J26" s="6">
        <f t="shared" si="13"/>
        <v>11.111111111111114</v>
      </c>
      <c r="K26" s="18">
        <f t="shared" si="14"/>
        <v>439.2</v>
      </c>
      <c r="L26" s="6">
        <f t="shared" si="6"/>
        <v>390.4</v>
      </c>
    </row>
    <row r="27" spans="1:12" ht="72" customHeight="1" x14ac:dyDescent="0.2">
      <c r="A27" s="14">
        <v>25</v>
      </c>
      <c r="B27" s="13" t="str">
        <f>[2]Лист_1!I34</f>
        <v>ДЛ ЛМК Васильева Смотри страху в глаза</v>
      </c>
      <c r="C27" s="19" t="s">
        <v>10</v>
      </c>
      <c r="D27" s="26">
        <f>[2]Лист_1!AB34</f>
        <v>1</v>
      </c>
      <c r="E27" s="15">
        <f>[2]Лист_1!AH34</f>
        <v>513.9</v>
      </c>
      <c r="F27" s="15">
        <f>[3]Лист_1!AH34</f>
        <v>456.8</v>
      </c>
      <c r="G27" s="16">
        <v>571</v>
      </c>
      <c r="H27" s="5">
        <f t="shared" si="11"/>
        <v>513.9</v>
      </c>
      <c r="I27" s="6">
        <f t="shared" si="12"/>
        <v>57.099999999999994</v>
      </c>
      <c r="J27" s="6">
        <f t="shared" si="13"/>
        <v>11.111111111111111</v>
      </c>
      <c r="K27" s="18">
        <f t="shared" si="14"/>
        <v>513.9</v>
      </c>
      <c r="L27" s="6">
        <f t="shared" si="6"/>
        <v>456.8</v>
      </c>
    </row>
    <row r="28" spans="1:12" ht="72" customHeight="1" x14ac:dyDescent="0.2">
      <c r="A28" s="14">
        <v>26</v>
      </c>
      <c r="B28" s="13" t="str">
        <f>[2]Лист_1!I35</f>
        <v>АЗ Как приручить дракона Кн.1 Как приручить дракона</v>
      </c>
      <c r="C28" s="19" t="s">
        <v>10</v>
      </c>
      <c r="D28" s="26">
        <f>[2]Лист_1!AB35</f>
        <v>1</v>
      </c>
      <c r="E28" s="15">
        <f>[2]Лист_1!AH35</f>
        <v>947.7</v>
      </c>
      <c r="F28" s="15">
        <f>[3]Лист_1!AH35</f>
        <v>842.4</v>
      </c>
      <c r="G28" s="16">
        <v>1053</v>
      </c>
      <c r="H28" s="5">
        <f t="shared" si="11"/>
        <v>947.69999999999993</v>
      </c>
      <c r="I28" s="6">
        <f t="shared" si="12"/>
        <v>105.30000000000001</v>
      </c>
      <c r="J28" s="6">
        <f t="shared" si="13"/>
        <v>11.111111111111112</v>
      </c>
      <c r="K28" s="18">
        <f t="shared" si="14"/>
        <v>947.69999999999993</v>
      </c>
      <c r="L28" s="6">
        <f t="shared" si="6"/>
        <v>842.4</v>
      </c>
    </row>
    <row r="29" spans="1:12" ht="72" customHeight="1" x14ac:dyDescent="0.2">
      <c r="A29" s="14">
        <v>27</v>
      </c>
      <c r="B29" s="13" t="str">
        <f>[2]Лист_1!I36</f>
        <v>АСТ РадугаДляД Радуга для друга</v>
      </c>
      <c r="C29" s="19" t="s">
        <v>10</v>
      </c>
      <c r="D29" s="26">
        <f>[2]Лист_1!AB36</f>
        <v>1</v>
      </c>
      <c r="E29" s="15">
        <f>[2]Лист_1!AH36</f>
        <v>694.8</v>
      </c>
      <c r="F29" s="15">
        <f>[3]Лист_1!AH36</f>
        <v>617.6</v>
      </c>
      <c r="G29" s="16">
        <v>772</v>
      </c>
      <c r="H29" s="5">
        <f t="shared" si="11"/>
        <v>694.80000000000007</v>
      </c>
      <c r="I29" s="6">
        <f t="shared" si="12"/>
        <v>77.199999999999989</v>
      </c>
      <c r="J29" s="6">
        <f t="shared" si="13"/>
        <v>11.111111111111107</v>
      </c>
      <c r="K29" s="18">
        <f t="shared" si="14"/>
        <v>694.80000000000007</v>
      </c>
      <c r="L29" s="6">
        <f t="shared" si="6"/>
        <v>617.6</v>
      </c>
    </row>
    <row r="30" spans="1:12" ht="72" customHeight="1" x14ac:dyDescent="0.2">
      <c r="A30" s="14">
        <v>28</v>
      </c>
      <c r="B30" s="13" t="str">
        <f>[2]Лист_1!I37</f>
        <v>АСТ РадугаДляД Невероятные приключения кота Сократа / Самарский</v>
      </c>
      <c r="C30" s="19" t="s">
        <v>10</v>
      </c>
      <c r="D30" s="26">
        <f>[2]Лист_1!AB37</f>
        <v>1</v>
      </c>
      <c r="E30" s="15">
        <f>[2]Лист_1!AH37</f>
        <v>745.2</v>
      </c>
      <c r="F30" s="15">
        <f>[3]Лист_1!AH37</f>
        <v>662.4</v>
      </c>
      <c r="G30" s="16">
        <v>828</v>
      </c>
      <c r="H30" s="5">
        <f t="shared" si="11"/>
        <v>745.19999999999993</v>
      </c>
      <c r="I30" s="6">
        <f t="shared" si="12"/>
        <v>82.800000000000011</v>
      </c>
      <c r="J30" s="6">
        <f t="shared" si="13"/>
        <v>11.111111111111112</v>
      </c>
      <c r="K30" s="18">
        <f t="shared" si="14"/>
        <v>745.19999999999993</v>
      </c>
      <c r="L30" s="6">
        <f t="shared" si="6"/>
        <v>662.4</v>
      </c>
    </row>
    <row r="31" spans="1:12" ht="72" customHeight="1" x14ac:dyDescent="0.2">
      <c r="A31" s="14">
        <v>29</v>
      </c>
      <c r="B31" s="13" t="str">
        <f>[2]Лист_1!I38</f>
        <v>АСТ РадугаДляД Кот Сократ выходит на орбиту. Записки котонавта/ Самарский</v>
      </c>
      <c r="C31" s="19" t="s">
        <v>10</v>
      </c>
      <c r="D31" s="26">
        <f>[2]Лист_1!AB38</f>
        <v>1</v>
      </c>
      <c r="E31" s="15">
        <f>[2]Лист_1!AH38</f>
        <v>560.70000000000005</v>
      </c>
      <c r="F31" s="15">
        <f>[3]Лист_1!AH38</f>
        <v>498.4</v>
      </c>
      <c r="G31" s="16">
        <v>623</v>
      </c>
      <c r="H31" s="5">
        <f t="shared" si="11"/>
        <v>560.69999999999993</v>
      </c>
      <c r="I31" s="6">
        <f t="shared" si="12"/>
        <v>62.300000000000011</v>
      </c>
      <c r="J31" s="6">
        <f t="shared" si="13"/>
        <v>11.111111111111114</v>
      </c>
      <c r="K31" s="18">
        <f t="shared" si="14"/>
        <v>560.69999999999993</v>
      </c>
      <c r="L31" s="6">
        <f t="shared" si="6"/>
        <v>498.4</v>
      </c>
    </row>
    <row r="32" spans="1:12" ht="72" customHeight="1" x14ac:dyDescent="0.2">
      <c r="A32" s="14">
        <v>30</v>
      </c>
      <c r="B32" s="13" t="str">
        <f>[2]Лист_1!I39</f>
        <v>АСТ Кинооблож Данилова Домовёнок Кузя 2. Официальная новеллизация</v>
      </c>
      <c r="C32" s="19" t="s">
        <v>10</v>
      </c>
      <c r="D32" s="26">
        <f>[2]Лист_1!AB39</f>
        <v>1</v>
      </c>
      <c r="E32" s="15">
        <f>[2]Лист_1!AH39</f>
        <v>621.9</v>
      </c>
      <c r="F32" s="15">
        <f>[3]Лист_1!AH39</f>
        <v>552.79999999999995</v>
      </c>
      <c r="G32" s="16">
        <v>691</v>
      </c>
      <c r="H32" s="5">
        <f t="shared" si="11"/>
        <v>621.9</v>
      </c>
      <c r="I32" s="6">
        <f t="shared" si="12"/>
        <v>69.100000000000023</v>
      </c>
      <c r="J32" s="6">
        <f t="shared" si="13"/>
        <v>11.111111111111114</v>
      </c>
      <c r="K32" s="18">
        <f t="shared" si="14"/>
        <v>621.9</v>
      </c>
      <c r="L32" s="6">
        <f t="shared" si="6"/>
        <v>552.79999999999995</v>
      </c>
    </row>
    <row r="33" spans="1:12" ht="72" customHeight="1" x14ac:dyDescent="0.2">
      <c r="A33" s="14">
        <v>31</v>
      </c>
      <c r="B33" s="13" t="str">
        <f>[2]Лист_1!I40</f>
        <v>АСТ БолКнЛК Все-все-все весёлые рассказы</v>
      </c>
      <c r="C33" s="19" t="s">
        <v>10</v>
      </c>
      <c r="D33" s="26">
        <f>[2]Лист_1!AB40</f>
        <v>1</v>
      </c>
      <c r="E33" s="15">
        <f>[2]Лист_1!AH40</f>
        <v>875.7</v>
      </c>
      <c r="F33" s="15">
        <f>[3]Лист_1!AH40</f>
        <v>778.4</v>
      </c>
      <c r="G33" s="16">
        <v>973</v>
      </c>
      <c r="H33" s="5">
        <f t="shared" si="11"/>
        <v>875.69999999999993</v>
      </c>
      <c r="I33" s="6">
        <f t="shared" si="12"/>
        <v>97.300000000000011</v>
      </c>
      <c r="J33" s="6">
        <f t="shared" si="13"/>
        <v>11.111111111111112</v>
      </c>
      <c r="K33" s="18">
        <f t="shared" si="14"/>
        <v>875.69999999999993</v>
      </c>
      <c r="L33" s="6">
        <f t="shared" si="6"/>
        <v>778.4</v>
      </c>
    </row>
    <row r="34" spans="1:12" ht="72" customHeight="1" x14ac:dyDescent="0.2">
      <c r="A34" s="14">
        <v>32</v>
      </c>
      <c r="B34" s="13" t="str">
        <f>[2]Лист_1!I41</f>
        <v>ЭКСМО МИФ Атлас городских легенд России</v>
      </c>
      <c r="C34" s="19" t="s">
        <v>10</v>
      </c>
      <c r="D34" s="26">
        <f>[2]Лист_1!AB41</f>
        <v>1</v>
      </c>
      <c r="E34" s="15">
        <f>[2]Лист_1!AH41</f>
        <v>1228.5</v>
      </c>
      <c r="F34" s="15">
        <f>[3]Лист_1!AH41</f>
        <v>1092</v>
      </c>
      <c r="G34" s="16">
        <v>1365</v>
      </c>
      <c r="H34" s="5">
        <f t="shared" si="11"/>
        <v>1228.5</v>
      </c>
      <c r="I34" s="6">
        <f t="shared" si="12"/>
        <v>136.5</v>
      </c>
      <c r="J34" s="6">
        <f t="shared" si="13"/>
        <v>11.111111111111111</v>
      </c>
      <c r="K34" s="18">
        <f t="shared" si="14"/>
        <v>1228.5</v>
      </c>
      <c r="L34" s="6">
        <f t="shared" si="6"/>
        <v>1092</v>
      </c>
    </row>
    <row r="35" spans="1:12" ht="72" customHeight="1" x14ac:dyDescent="0.2">
      <c r="A35" s="14">
        <v>33</v>
      </c>
      <c r="B35" s="13" t="str">
        <f>[2]Лист_1!I42</f>
        <v>РЕЧЬ Русские народные сказки. Художник Елисеев А.</v>
      </c>
      <c r="C35" s="19" t="s">
        <v>10</v>
      </c>
      <c r="D35" s="26">
        <f>[2]Лист_1!AB42</f>
        <v>1</v>
      </c>
      <c r="E35" s="15">
        <f>[2]Лист_1!AH42</f>
        <v>1188</v>
      </c>
      <c r="F35" s="15">
        <f>[3]Лист_1!AH42</f>
        <v>1056</v>
      </c>
      <c r="G35" s="16">
        <v>1320</v>
      </c>
      <c r="H35" s="5">
        <f t="shared" si="11"/>
        <v>1188</v>
      </c>
      <c r="I35" s="6">
        <f t="shared" si="12"/>
        <v>132</v>
      </c>
      <c r="J35" s="6">
        <f t="shared" si="13"/>
        <v>11.111111111111111</v>
      </c>
      <c r="K35" s="18">
        <f t="shared" si="14"/>
        <v>1188</v>
      </c>
      <c r="L35" s="6">
        <f t="shared" si="6"/>
        <v>1056</v>
      </c>
    </row>
    <row r="36" spans="1:12" ht="72" customHeight="1" x14ac:dyDescent="0.2">
      <c r="A36" s="14">
        <v>34</v>
      </c>
      <c r="B36" s="13" t="str">
        <f>[2]Лист_1!I43</f>
        <v>РЕЧЬ Булатов М. Даль В. и др. Русские народные сказки. Илл. Ю. Васнецова</v>
      </c>
      <c r="C36" s="19" t="s">
        <v>10</v>
      </c>
      <c r="D36" s="26">
        <f>[2]Лист_1!AB43</f>
        <v>1</v>
      </c>
      <c r="E36" s="15">
        <f>[2]Лист_1!AH43</f>
        <v>1080</v>
      </c>
      <c r="F36" s="15">
        <f>[3]Лист_1!AH43</f>
        <v>960</v>
      </c>
      <c r="G36" s="16">
        <v>1200</v>
      </c>
      <c r="H36" s="5">
        <f t="shared" si="11"/>
        <v>1080</v>
      </c>
      <c r="I36" s="6">
        <f t="shared" si="12"/>
        <v>120</v>
      </c>
      <c r="J36" s="6">
        <f t="shared" si="13"/>
        <v>11.111111111111111</v>
      </c>
      <c r="K36" s="18">
        <f t="shared" si="14"/>
        <v>1080</v>
      </c>
      <c r="L36" s="6">
        <f t="shared" si="6"/>
        <v>960</v>
      </c>
    </row>
    <row r="37" spans="1:12" ht="72" customHeight="1" x14ac:dyDescent="0.2">
      <c r="A37" s="14">
        <v>35</v>
      </c>
      <c r="B37" s="13" t="str">
        <f>[2]Лист_1!I44</f>
        <v>АСТ МояРоссия Четыре религии России для школьников</v>
      </c>
      <c r="C37" s="19" t="s">
        <v>10</v>
      </c>
      <c r="D37" s="26">
        <f>[2]Лист_1!AB44</f>
        <v>1</v>
      </c>
      <c r="E37" s="15">
        <f>[2]Лист_1!AH44</f>
        <v>947.7</v>
      </c>
      <c r="F37" s="15">
        <f>[3]Лист_1!AH44</f>
        <v>842.4</v>
      </c>
      <c r="G37" s="16">
        <v>1053</v>
      </c>
      <c r="H37" s="5">
        <f t="shared" si="11"/>
        <v>947.69999999999993</v>
      </c>
      <c r="I37" s="6">
        <f t="shared" si="12"/>
        <v>105.30000000000001</v>
      </c>
      <c r="J37" s="6">
        <f t="shared" si="13"/>
        <v>11.111111111111112</v>
      </c>
      <c r="K37" s="18">
        <f t="shared" si="14"/>
        <v>947.69999999999993</v>
      </c>
      <c r="L37" s="6">
        <f t="shared" si="6"/>
        <v>842.4</v>
      </c>
    </row>
    <row r="38" spans="1:12" ht="72" customHeight="1" x14ac:dyDescent="0.2">
      <c r="A38" s="14">
        <v>36</v>
      </c>
      <c r="B38" s="13" t="str">
        <f>[2]Лист_1!I45</f>
        <v>АСТ МояРоссия Чудеса России</v>
      </c>
      <c r="C38" s="19" t="s">
        <v>10</v>
      </c>
      <c r="D38" s="26">
        <f>[2]Лист_1!AB45</f>
        <v>1</v>
      </c>
      <c r="E38" s="15">
        <f>[2]Лист_1!AH45</f>
        <v>976.5</v>
      </c>
      <c r="F38" s="15">
        <f>[3]Лист_1!AH45</f>
        <v>868</v>
      </c>
      <c r="G38" s="16">
        <v>1085</v>
      </c>
      <c r="H38" s="5">
        <f t="shared" si="11"/>
        <v>976.5</v>
      </c>
      <c r="I38" s="6">
        <f t="shared" si="12"/>
        <v>108.5</v>
      </c>
      <c r="J38" s="6">
        <f t="shared" si="13"/>
        <v>11.111111111111111</v>
      </c>
      <c r="K38" s="18">
        <f t="shared" si="14"/>
        <v>976.5</v>
      </c>
      <c r="L38" s="6">
        <f t="shared" si="6"/>
        <v>868</v>
      </c>
    </row>
    <row r="39" spans="1:12" ht="72" customHeight="1" x14ac:dyDescent="0.2">
      <c r="A39" s="14">
        <v>37</v>
      </c>
      <c r="B39" s="13" t="str">
        <f>[2]Лист_1!I46</f>
        <v>АСТ МояРоссия Моя родина. Россия</v>
      </c>
      <c r="C39" s="19" t="s">
        <v>10</v>
      </c>
      <c r="D39" s="26">
        <f>[2]Лист_1!AB46</f>
        <v>1</v>
      </c>
      <c r="E39" s="15">
        <f>[2]Лист_1!AH46</f>
        <v>947.7</v>
      </c>
      <c r="F39" s="15">
        <f>[3]Лист_1!AH46</f>
        <v>842.4</v>
      </c>
      <c r="G39" s="16">
        <v>1053</v>
      </c>
      <c r="H39" s="5">
        <f t="shared" si="11"/>
        <v>947.69999999999993</v>
      </c>
      <c r="I39" s="6">
        <f t="shared" si="12"/>
        <v>105.30000000000001</v>
      </c>
      <c r="J39" s="6">
        <f t="shared" si="13"/>
        <v>11.111111111111112</v>
      </c>
      <c r="K39" s="18">
        <f t="shared" si="14"/>
        <v>947.69999999999993</v>
      </c>
      <c r="L39" s="6">
        <f t="shared" si="6"/>
        <v>842.4</v>
      </c>
    </row>
    <row r="40" spans="1:12" ht="72" customHeight="1" x14ac:dyDescent="0.2">
      <c r="A40" s="14">
        <v>38</v>
      </c>
      <c r="B40" s="13" t="str">
        <f>[2]Лист_1!I47</f>
        <v>УМКА МВ Русские народные сказки. Мир волшебства. 197х255 мм. 7БЦ. 96 стр</v>
      </c>
      <c r="C40" s="19" t="s">
        <v>10</v>
      </c>
      <c r="D40" s="26">
        <f>[2]Лист_1!AB47</f>
        <v>1</v>
      </c>
      <c r="E40" s="15">
        <f>[2]Лист_1!AH47</f>
        <v>334.8</v>
      </c>
      <c r="F40" s="15">
        <f>[3]Лист_1!AH47</f>
        <v>297.60000000000002</v>
      </c>
      <c r="G40" s="16">
        <v>372</v>
      </c>
      <c r="H40" s="5">
        <f t="shared" si="11"/>
        <v>334.8</v>
      </c>
      <c r="I40" s="6">
        <f t="shared" si="12"/>
        <v>37.199999999999989</v>
      </c>
      <c r="J40" s="6">
        <f t="shared" si="13"/>
        <v>11.111111111111107</v>
      </c>
      <c r="K40" s="18">
        <f t="shared" si="14"/>
        <v>334.8</v>
      </c>
      <c r="L40" s="6">
        <f t="shared" si="6"/>
        <v>297.60000000000002</v>
      </c>
    </row>
    <row r="41" spans="1:12" ht="72" customHeight="1" x14ac:dyDescent="0.2">
      <c r="A41" s="14">
        <v>39</v>
      </c>
      <c r="B41" s="13" t="str">
        <f>[2]Лист_1!I48</f>
        <v>РЕЧЬ Сказки народов России /Ватагин</v>
      </c>
      <c r="C41" s="19" t="s">
        <v>10</v>
      </c>
      <c r="D41" s="26">
        <f>[2]Лист_1!AB48</f>
        <v>1</v>
      </c>
      <c r="E41" s="15">
        <f>[2]Лист_1!AH48</f>
        <v>2025</v>
      </c>
      <c r="F41" s="15">
        <f>[3]Лист_1!AH48</f>
        <v>1800</v>
      </c>
      <c r="G41" s="16">
        <v>2250</v>
      </c>
      <c r="H41" s="5">
        <f t="shared" si="11"/>
        <v>2025</v>
      </c>
      <c r="I41" s="6">
        <f t="shared" si="12"/>
        <v>225</v>
      </c>
      <c r="J41" s="6">
        <f t="shared" si="13"/>
        <v>11.111111111111111</v>
      </c>
      <c r="K41" s="18">
        <f t="shared" si="14"/>
        <v>2025</v>
      </c>
      <c r="L41" s="6">
        <f t="shared" si="6"/>
        <v>1800</v>
      </c>
    </row>
    <row r="42" spans="1:12" ht="72" customHeight="1" x14ac:dyDescent="0.2">
      <c r="A42" s="14">
        <v>40</v>
      </c>
      <c r="B42" s="13" t="str">
        <f>[2]Лист_1!I49</f>
        <v>АСТ МояРоссия Неповторимая Россия. Список Всемирного наследия ЮНЕСКО</v>
      </c>
      <c r="C42" s="19" t="s">
        <v>10</v>
      </c>
      <c r="D42" s="26">
        <f>[2]Лист_1!AB49</f>
        <v>1</v>
      </c>
      <c r="E42" s="15">
        <f>[2]Лист_1!AH49</f>
        <v>1006.2</v>
      </c>
      <c r="F42" s="15">
        <f>[3]Лист_1!AH49</f>
        <v>894.4</v>
      </c>
      <c r="G42" s="16">
        <v>1118</v>
      </c>
      <c r="H42" s="5">
        <f t="shared" si="11"/>
        <v>1006.1999999999999</v>
      </c>
      <c r="I42" s="6">
        <f t="shared" si="12"/>
        <v>111.80000000000001</v>
      </c>
      <c r="J42" s="6">
        <f t="shared" si="13"/>
        <v>11.111111111111112</v>
      </c>
      <c r="K42" s="18">
        <f t="shared" si="14"/>
        <v>1006.1999999999999</v>
      </c>
      <c r="L42" s="6">
        <f t="shared" si="6"/>
        <v>894.4</v>
      </c>
    </row>
    <row r="43" spans="1:12" ht="72" customHeight="1" x14ac:dyDescent="0.2">
      <c r="A43" s="14">
        <v>41</v>
      </c>
      <c r="B43" s="13" t="str">
        <f>[2]Лист_1!I50</f>
        <v>АСТ ЭнцПутеш Уникальная Россия</v>
      </c>
      <c r="C43" s="19" t="s">
        <v>10</v>
      </c>
      <c r="D43" s="26">
        <f>[2]Лист_1!AB50</f>
        <v>1</v>
      </c>
      <c r="E43" s="15">
        <f>[2]Лист_1!AH50</f>
        <v>1099.8</v>
      </c>
      <c r="F43" s="15">
        <f>[3]Лист_1!AH50</f>
        <v>977.6</v>
      </c>
      <c r="G43" s="16">
        <v>1222</v>
      </c>
      <c r="H43" s="5">
        <f t="shared" si="11"/>
        <v>1099.8</v>
      </c>
      <c r="I43" s="6">
        <f t="shared" si="12"/>
        <v>122.19999999999999</v>
      </c>
      <c r="J43" s="6">
        <f t="shared" si="13"/>
        <v>11.111111111111111</v>
      </c>
      <c r="K43" s="18">
        <f t="shared" si="14"/>
        <v>1099.8</v>
      </c>
      <c r="L43" s="6">
        <f t="shared" si="6"/>
        <v>977.6</v>
      </c>
    </row>
    <row r="44" spans="1:12" ht="72" customHeight="1" x14ac:dyDescent="0.2">
      <c r="A44" s="14">
        <v>42</v>
      </c>
      <c r="B44" s="13" t="str">
        <f>[2]Лист_1!I51</f>
        <v>МИФ НашаСтрана Русский костюм</v>
      </c>
      <c r="C44" s="19" t="s">
        <v>10</v>
      </c>
      <c r="D44" s="26">
        <f>[2]Лист_1!AB51</f>
        <v>1</v>
      </c>
      <c r="E44" s="15">
        <f>[2]Лист_1!AH51</f>
        <v>1172.7</v>
      </c>
      <c r="F44" s="15">
        <f>[3]Лист_1!AH51</f>
        <v>1042.4000000000001</v>
      </c>
      <c r="G44" s="16">
        <v>1303</v>
      </c>
      <c r="H44" s="5">
        <f t="shared" si="11"/>
        <v>1172.7</v>
      </c>
      <c r="I44" s="6">
        <f t="shared" si="12"/>
        <v>130.29999999999995</v>
      </c>
      <c r="J44" s="6">
        <f t="shared" si="13"/>
        <v>11.111111111111107</v>
      </c>
      <c r="K44" s="18">
        <f t="shared" si="14"/>
        <v>1172.7</v>
      </c>
      <c r="L44" s="6">
        <f t="shared" si="6"/>
        <v>1042.4000000000001</v>
      </c>
    </row>
    <row r="45" spans="1:12" ht="72" customHeight="1" x14ac:dyDescent="0.2">
      <c r="A45" s="14">
        <v>43</v>
      </c>
      <c r="B45" s="13" t="str">
        <f>[2]Лист_1!I52</f>
        <v>АСТ СМамЗаРучк Первые экскурсии по музеям Санкт-Петербурга</v>
      </c>
      <c r="C45" s="19" t="s">
        <v>10</v>
      </c>
      <c r="D45" s="26">
        <f>[2]Лист_1!AB52</f>
        <v>1</v>
      </c>
      <c r="E45" s="15">
        <f>[2]Лист_1!AH52</f>
        <v>723.6</v>
      </c>
      <c r="F45" s="15">
        <f>[3]Лист_1!AH52</f>
        <v>643.20000000000005</v>
      </c>
      <c r="G45" s="16">
        <v>804</v>
      </c>
      <c r="H45" s="5">
        <f t="shared" si="11"/>
        <v>723.6</v>
      </c>
      <c r="I45" s="6">
        <f t="shared" si="12"/>
        <v>80.399999999999977</v>
      </c>
      <c r="J45" s="6">
        <f t="shared" si="13"/>
        <v>11.111111111111107</v>
      </c>
      <c r="K45" s="18">
        <f t="shared" si="14"/>
        <v>723.6</v>
      </c>
      <c r="L45" s="6">
        <f t="shared" si="6"/>
        <v>643.20000000000005</v>
      </c>
    </row>
    <row r="46" spans="1:12" ht="72" customHeight="1" x14ac:dyDescent="0.2">
      <c r="A46" s="14">
        <v>44</v>
      </c>
      <c r="B46" s="13" t="str">
        <f>[2]Лист_1!I53</f>
        <v>АСТ ПознавателЧтВКартинках Россия. 50 историй в картинках для детей</v>
      </c>
      <c r="C46" s="19" t="s">
        <v>10</v>
      </c>
      <c r="D46" s="26">
        <f>[2]Лист_1!AB53</f>
        <v>1</v>
      </c>
      <c r="E46" s="15">
        <f>[2]Лист_1!AH53</f>
        <v>1208.7</v>
      </c>
      <c r="F46" s="15">
        <f>[3]Лист_1!AH53</f>
        <v>1074.4000000000001</v>
      </c>
      <c r="G46" s="16">
        <v>1343</v>
      </c>
      <c r="H46" s="5">
        <f t="shared" si="11"/>
        <v>1208.7</v>
      </c>
      <c r="I46" s="6">
        <f t="shared" si="12"/>
        <v>134.29999999999995</v>
      </c>
      <c r="J46" s="6">
        <f t="shared" si="13"/>
        <v>11.111111111111107</v>
      </c>
      <c r="K46" s="18">
        <f t="shared" si="14"/>
        <v>1208.7</v>
      </c>
      <c r="L46" s="6">
        <f t="shared" si="6"/>
        <v>1074.4000000000001</v>
      </c>
    </row>
    <row r="47" spans="1:12" ht="72" customHeight="1" x14ac:dyDescent="0.2">
      <c r="A47" s="14">
        <v>45</v>
      </c>
      <c r="B47" s="13" t="str">
        <f>[2]Лист_1!I54</f>
        <v>АСТ МояРоссия Наша Россия</v>
      </c>
      <c r="C47" s="19" t="s">
        <v>10</v>
      </c>
      <c r="D47" s="26">
        <f>[2]Лист_1!AB54</f>
        <v>1</v>
      </c>
      <c r="E47" s="15">
        <f>[2]Лист_1!AH54</f>
        <v>1389.6</v>
      </c>
      <c r="F47" s="15">
        <f>[3]Лист_1!AH54</f>
        <v>1235.2</v>
      </c>
      <c r="G47" s="16">
        <v>1544</v>
      </c>
      <c r="H47" s="5">
        <f t="shared" si="11"/>
        <v>1389.6000000000001</v>
      </c>
      <c r="I47" s="6">
        <f t="shared" si="12"/>
        <v>154.39999999999998</v>
      </c>
      <c r="J47" s="6">
        <f t="shared" si="13"/>
        <v>11.111111111111107</v>
      </c>
      <c r="K47" s="18">
        <f t="shared" si="14"/>
        <v>1389.6000000000001</v>
      </c>
      <c r="L47" s="6">
        <f t="shared" si="6"/>
        <v>1235.2</v>
      </c>
    </row>
    <row r="48" spans="1:12" ht="72" customHeight="1" x14ac:dyDescent="0.2">
      <c r="A48" s="14">
        <v>46</v>
      </c>
      <c r="B48" s="13" t="str">
        <f>[2]Лист_1!I55</f>
        <v>МАХАОН Веселые уроки Прогулки по Третьяковской галерее/ Усачёв</v>
      </c>
      <c r="C48" s="19" t="s">
        <v>10</v>
      </c>
      <c r="D48" s="26">
        <f>[2]Лист_1!AB55</f>
        <v>1</v>
      </c>
      <c r="E48" s="15">
        <f>[2]Лист_1!AH55</f>
        <v>1061.0999999999999</v>
      </c>
      <c r="F48" s="15">
        <f>[3]Лист_1!AH55</f>
        <v>943.2</v>
      </c>
      <c r="G48" s="16">
        <v>1179</v>
      </c>
      <c r="H48" s="5">
        <f t="shared" si="11"/>
        <v>1061.1000000000001</v>
      </c>
      <c r="I48" s="6">
        <f t="shared" si="12"/>
        <v>117.89999999999998</v>
      </c>
      <c r="J48" s="6">
        <f t="shared" si="13"/>
        <v>11.111111111111107</v>
      </c>
      <c r="K48" s="18">
        <f t="shared" si="14"/>
        <v>1061.1000000000001</v>
      </c>
      <c r="L48" s="6">
        <f t="shared" si="6"/>
        <v>943.2</v>
      </c>
    </row>
    <row r="49" spans="1:12" ht="72" customHeight="1" x14ac:dyDescent="0.2">
      <c r="A49" s="14">
        <v>47</v>
      </c>
      <c r="B49" s="13" t="str">
        <f>[2]Лист_1!I56</f>
        <v>АЗ Усачев Прогулки по Эрмитажу</v>
      </c>
      <c r="C49" s="19" t="s">
        <v>10</v>
      </c>
      <c r="D49" s="26">
        <f>[2]Лист_1!AB56</f>
        <v>1</v>
      </c>
      <c r="E49" s="15">
        <f>[2]Лист_1!AH56</f>
        <v>1093.5</v>
      </c>
      <c r="F49" s="15">
        <f>[3]Лист_1!AH56</f>
        <v>972</v>
      </c>
      <c r="G49" s="16">
        <v>1215</v>
      </c>
      <c r="H49" s="5">
        <f t="shared" si="11"/>
        <v>1093.5</v>
      </c>
      <c r="I49" s="6">
        <f t="shared" si="12"/>
        <v>121.5</v>
      </c>
      <c r="J49" s="6">
        <f t="shared" si="13"/>
        <v>11.111111111111111</v>
      </c>
      <c r="K49" s="18">
        <f t="shared" si="14"/>
        <v>1093.5</v>
      </c>
      <c r="L49" s="6">
        <f t="shared" si="6"/>
        <v>972</v>
      </c>
    </row>
    <row r="50" spans="1:12" ht="72" customHeight="1" x14ac:dyDescent="0.2">
      <c r="A50" s="14">
        <v>48</v>
      </c>
      <c r="B50" s="13" t="str">
        <f>[2]Лист_1!I57</f>
        <v>АСТ НовейшаяХрестоматияЧитСлушай Хрестоматия для внеклассного чтения. 2 класс. Аудиоверсии по QR-код</v>
      </c>
      <c r="C50" s="19" t="s">
        <v>10</v>
      </c>
      <c r="D50" s="26">
        <f>[2]Лист_1!AB57</f>
        <v>1</v>
      </c>
      <c r="E50" s="15">
        <f>[2]Лист_1!AH57</f>
        <v>468</v>
      </c>
      <c r="F50" s="15">
        <f>[3]Лист_1!AH57</f>
        <v>416</v>
      </c>
      <c r="G50" s="16">
        <v>520</v>
      </c>
      <c r="H50" s="5">
        <f t="shared" si="11"/>
        <v>468</v>
      </c>
      <c r="I50" s="6">
        <f t="shared" si="12"/>
        <v>52</v>
      </c>
      <c r="J50" s="6">
        <f t="shared" si="13"/>
        <v>11.111111111111111</v>
      </c>
      <c r="K50" s="18">
        <f t="shared" si="14"/>
        <v>468</v>
      </c>
      <c r="L50" s="6">
        <f t="shared" si="6"/>
        <v>416</v>
      </c>
    </row>
    <row r="51" spans="1:12" ht="72" customHeight="1" x14ac:dyDescent="0.2">
      <c r="A51" s="14">
        <v>49</v>
      </c>
      <c r="B51" s="13" t="str">
        <f>[2]Лист_1!I58</f>
        <v>АСТ НовейшаяХрестоматияЧитСлушай Хрестоматия для внеклассного чтения. 3 класс. Аудиоверсии по QR-код</v>
      </c>
      <c r="C51" s="19" t="s">
        <v>10</v>
      </c>
      <c r="D51" s="26">
        <f>[2]Лист_1!AB58</f>
        <v>1</v>
      </c>
      <c r="E51" s="15">
        <f>[2]Лист_1!AH58</f>
        <v>468</v>
      </c>
      <c r="F51" s="15">
        <f>[3]Лист_1!AH58</f>
        <v>416</v>
      </c>
      <c r="G51" s="16">
        <v>520</v>
      </c>
      <c r="H51" s="5">
        <f t="shared" si="11"/>
        <v>468</v>
      </c>
      <c r="I51" s="6">
        <f t="shared" si="12"/>
        <v>52</v>
      </c>
      <c r="J51" s="6">
        <f t="shared" si="13"/>
        <v>11.111111111111111</v>
      </c>
      <c r="K51" s="18">
        <f t="shared" si="14"/>
        <v>468</v>
      </c>
      <c r="L51" s="6">
        <f t="shared" si="6"/>
        <v>416</v>
      </c>
    </row>
    <row r="52" spans="1:12" ht="72" customHeight="1" x14ac:dyDescent="0.2">
      <c r="A52" s="14">
        <v>50</v>
      </c>
      <c r="B52" s="13" t="str">
        <f>[2]Лист_1!I59</f>
        <v>АСТ НовХрестоматия Хрестоматия по литературе 8 класс. Аудиоверсии по QR-коду</v>
      </c>
      <c r="C52" s="19" t="s">
        <v>10</v>
      </c>
      <c r="D52" s="26">
        <f>[2]Лист_1!AB59</f>
        <v>1</v>
      </c>
      <c r="E52" s="15">
        <f>[2]Лист_1!AH59</f>
        <v>468</v>
      </c>
      <c r="F52" s="15">
        <f>[3]Лист_1!AH59</f>
        <v>416</v>
      </c>
      <c r="G52" s="16">
        <v>520</v>
      </c>
      <c r="H52" s="5">
        <f t="shared" si="11"/>
        <v>468</v>
      </c>
      <c r="I52" s="6">
        <f t="shared" si="12"/>
        <v>52</v>
      </c>
      <c r="J52" s="6">
        <f t="shared" si="13"/>
        <v>11.111111111111111</v>
      </c>
      <c r="K52" s="18">
        <f t="shared" si="14"/>
        <v>468</v>
      </c>
      <c r="L52" s="6">
        <f t="shared" si="6"/>
        <v>416</v>
      </c>
    </row>
    <row r="53" spans="1:12" ht="72" customHeight="1" x14ac:dyDescent="0.2">
      <c r="A53" s="14">
        <v>51</v>
      </c>
      <c r="B53" s="13" t="str">
        <f>[2]Лист_1!I60</f>
        <v>АСТ НовейшаяХрестоматия по литературе 5 класс. Аудиоверсии по QR-коду</v>
      </c>
      <c r="C53" s="19" t="s">
        <v>10</v>
      </c>
      <c r="D53" s="26">
        <f>[2]Лист_1!AB60</f>
        <v>1</v>
      </c>
      <c r="E53" s="15">
        <f>[2]Лист_1!AH60</f>
        <v>468</v>
      </c>
      <c r="F53" s="15">
        <f>[3]Лист_1!AH60</f>
        <v>416</v>
      </c>
      <c r="G53" s="16">
        <v>520</v>
      </c>
      <c r="H53" s="5">
        <f t="shared" si="11"/>
        <v>468</v>
      </c>
      <c r="I53" s="6">
        <f t="shared" si="12"/>
        <v>52</v>
      </c>
      <c r="J53" s="6">
        <f t="shared" si="13"/>
        <v>11.111111111111111</v>
      </c>
      <c r="K53" s="18">
        <f t="shared" si="14"/>
        <v>468</v>
      </c>
      <c r="L53" s="6">
        <f t="shared" si="6"/>
        <v>416</v>
      </c>
    </row>
    <row r="54" spans="1:12" ht="72" customHeight="1" x14ac:dyDescent="0.2">
      <c r="A54" s="14">
        <v>52</v>
      </c>
      <c r="B54" s="13" t="str">
        <f>[2]Лист_1!I61</f>
        <v>АСТ НовХрестоматия Хрестоматия для внеклассного чтения. 1 класс. Аудиоверсии по QR-коду</v>
      </c>
      <c r="C54" s="19" t="s">
        <v>10</v>
      </c>
      <c r="D54" s="26">
        <f>[2]Лист_1!AB61</f>
        <v>1</v>
      </c>
      <c r="E54" s="15">
        <f>[2]Лист_1!AH61</f>
        <v>468</v>
      </c>
      <c r="F54" s="15">
        <f>[3]Лист_1!AH61</f>
        <v>416</v>
      </c>
      <c r="G54" s="16">
        <v>520</v>
      </c>
      <c r="H54" s="5">
        <f t="shared" si="11"/>
        <v>468</v>
      </c>
      <c r="I54" s="6">
        <f t="shared" si="12"/>
        <v>52</v>
      </c>
      <c r="J54" s="6">
        <f t="shared" si="13"/>
        <v>11.111111111111111</v>
      </c>
      <c r="K54" s="18">
        <f t="shared" si="14"/>
        <v>468</v>
      </c>
      <c r="L54" s="6">
        <f t="shared" si="6"/>
        <v>416</v>
      </c>
    </row>
    <row r="55" spans="1:12" ht="72" customHeight="1" x14ac:dyDescent="0.2">
      <c r="A55" s="14">
        <v>53</v>
      </c>
      <c r="B55" s="13" t="str">
        <f>[2]Лист_1!I62</f>
        <v>АСТ НовейшаяХрестоматияЧитСлушай Хрестоматия по литературе 6 класс. Аудиоверсии по QR-коду</v>
      </c>
      <c r="C55" s="19" t="s">
        <v>10</v>
      </c>
      <c r="D55" s="26">
        <f>[2]Лист_1!AB62</f>
        <v>1</v>
      </c>
      <c r="E55" s="15">
        <f>[2]Лист_1!AH62</f>
        <v>468</v>
      </c>
      <c r="F55" s="15">
        <f>[3]Лист_1!AH62</f>
        <v>416</v>
      </c>
      <c r="G55" s="16">
        <v>520</v>
      </c>
      <c r="H55" s="5">
        <f t="shared" si="11"/>
        <v>468</v>
      </c>
      <c r="I55" s="6">
        <f t="shared" si="12"/>
        <v>52</v>
      </c>
      <c r="J55" s="6">
        <f t="shared" si="13"/>
        <v>11.111111111111111</v>
      </c>
      <c r="K55" s="18">
        <f t="shared" si="14"/>
        <v>468</v>
      </c>
      <c r="L55" s="6">
        <f t="shared" si="6"/>
        <v>416</v>
      </c>
    </row>
    <row r="56" spans="1:12" ht="72" customHeight="1" x14ac:dyDescent="0.2">
      <c r="A56" s="14">
        <v>54</v>
      </c>
      <c r="B56" s="13" t="str">
        <f>[2]Лист_1!I63</f>
        <v>АСТ НовХрестоматия Хрестоматия по литературе 7 класс. Аудиоверсии по QR-коду</v>
      </c>
      <c r="C56" s="19" t="s">
        <v>10</v>
      </c>
      <c r="D56" s="26">
        <f>[2]Лист_1!AB63</f>
        <v>1</v>
      </c>
      <c r="E56" s="15">
        <f>[2]Лист_1!AH63</f>
        <v>468</v>
      </c>
      <c r="F56" s="15">
        <f>[3]Лист_1!AH63</f>
        <v>416</v>
      </c>
      <c r="G56" s="16">
        <v>520</v>
      </c>
      <c r="H56" s="5">
        <f t="shared" si="11"/>
        <v>468</v>
      </c>
      <c r="I56" s="6">
        <f t="shared" si="12"/>
        <v>52</v>
      </c>
      <c r="J56" s="6">
        <f t="shared" si="13"/>
        <v>11.111111111111111</v>
      </c>
      <c r="K56" s="18">
        <f t="shared" si="14"/>
        <v>468</v>
      </c>
      <c r="L56" s="6">
        <f t="shared" si="6"/>
        <v>416</v>
      </c>
    </row>
    <row r="57" spans="1:12" ht="72" customHeight="1" x14ac:dyDescent="0.2">
      <c r="A57" s="14">
        <v>55</v>
      </c>
      <c r="B57" s="13" t="str">
        <f>[2]Лист_1!I64</f>
        <v>АСТ НовейшаяХрестоматияЧитСлушай Хрестоматия для внеклассного чтения. 4 класс. Аудиоверсии по QR-код</v>
      </c>
      <c r="C57" s="19" t="s">
        <v>10</v>
      </c>
      <c r="D57" s="26">
        <f>[2]Лист_1!AB64</f>
        <v>1</v>
      </c>
      <c r="E57" s="15">
        <f>[2]Лист_1!AH64</f>
        <v>468</v>
      </c>
      <c r="F57" s="15">
        <f>[3]Лист_1!AH64</f>
        <v>416</v>
      </c>
      <c r="G57" s="16">
        <v>520</v>
      </c>
      <c r="H57" s="5">
        <f t="shared" si="11"/>
        <v>468</v>
      </c>
      <c r="I57" s="6">
        <f t="shared" si="12"/>
        <v>52</v>
      </c>
      <c r="J57" s="6">
        <f t="shared" si="13"/>
        <v>11.111111111111111</v>
      </c>
      <c r="K57" s="18">
        <f t="shared" si="14"/>
        <v>468</v>
      </c>
      <c r="L57" s="6">
        <f t="shared" si="6"/>
        <v>416</v>
      </c>
    </row>
    <row r="58" spans="1:12" ht="72" customHeight="1" x14ac:dyDescent="0.2">
      <c r="A58" s="14">
        <v>56</v>
      </c>
      <c r="B58" s="13" t="str">
        <f>[2]Лист_1!I65</f>
        <v>ХРЕСТОМАТИЯ Новейшая хрестоматия по литературе: 9 класс. 2-е изд., испр. и доп.</v>
      </c>
      <c r="C58" s="19" t="s">
        <v>10</v>
      </c>
      <c r="D58" s="26">
        <f>[2]Лист_1!AB65</f>
        <v>1</v>
      </c>
      <c r="E58" s="15">
        <f>[2]Лист_1!AH65</f>
        <v>756</v>
      </c>
      <c r="F58" s="15">
        <f>[3]Лист_1!AH65</f>
        <v>672</v>
      </c>
      <c r="G58" s="16">
        <v>840</v>
      </c>
      <c r="H58" s="5">
        <f t="shared" si="11"/>
        <v>756</v>
      </c>
      <c r="I58" s="6">
        <f t="shared" si="12"/>
        <v>84</v>
      </c>
      <c r="J58" s="6">
        <f t="shared" si="13"/>
        <v>11.111111111111111</v>
      </c>
      <c r="K58" s="18">
        <f t="shared" si="14"/>
        <v>756</v>
      </c>
      <c r="L58" s="6">
        <f t="shared" si="6"/>
        <v>672</v>
      </c>
    </row>
    <row r="59" spans="1:12" s="3" customFormat="1" x14ac:dyDescent="0.2">
      <c r="A59" s="22" t="s">
        <v>7</v>
      </c>
      <c r="B59" s="22"/>
      <c r="C59" s="22"/>
      <c r="D59" s="22"/>
      <c r="E59" s="22"/>
      <c r="F59" s="22"/>
      <c r="G59" s="22"/>
      <c r="H59" s="22"/>
      <c r="I59" s="22"/>
      <c r="J59" s="22"/>
      <c r="K59" s="7">
        <f>SUM(K3:K58)</f>
        <v>56450.69999999999</v>
      </c>
      <c r="L59" s="6">
        <f>SUM(L3:L58)</f>
        <v>50178.400000000001</v>
      </c>
    </row>
    <row r="60" spans="1:12" x14ac:dyDescent="0.2">
      <c r="G60" s="2"/>
    </row>
  </sheetData>
  <mergeCells count="11">
    <mergeCell ref="L1:L2"/>
    <mergeCell ref="A59:J59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2026-08-13T13:56:16Z</dcterms:modified>
</cp:coreProperties>
</file>