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s.mgutu.loc\общие документы\Отдел контрактной службы\ЗАКУПКИ 2026\44-ФЗ Ед. поставщик\Морозовск\Березка\Утилизация\"/>
    </mc:Choice>
  </mc:AlternateContent>
  <bookViews>
    <workbookView xWindow="-105" yWindow="-105" windowWidth="23250" windowHeight="12600"/>
  </bookViews>
  <sheets>
    <sheet name="Лист2" sheetId="2" r:id="rId1"/>
    <sheet name="Лист1" sheetId="3" r:id="rId2"/>
  </sheets>
  <definedNames>
    <definedName name="_xlnm.Print_Area" localSheetId="0">Лист2!$A$1:$J$19</definedName>
  </definedNames>
  <calcPr calcId="162913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2" l="1"/>
  <c r="H13" i="2"/>
  <c r="H14" i="2"/>
  <c r="J14" i="2" s="1"/>
  <c r="I12" i="2"/>
  <c r="I13" i="2"/>
  <c r="J12" i="2"/>
  <c r="J13" i="2"/>
  <c r="I14" i="2" l="1"/>
  <c r="H11" i="2"/>
  <c r="J11" i="2" s="1"/>
  <c r="J15" i="2" l="1"/>
  <c r="I11" i="2" l="1"/>
  <c r="J2" i="3" l="1"/>
  <c r="M2" i="3" s="1"/>
  <c r="J3" i="3"/>
  <c r="M3" i="3" s="1"/>
  <c r="J4" i="3"/>
  <c r="M4" i="3" s="1"/>
  <c r="J5" i="3"/>
  <c r="M5" i="3" s="1"/>
  <c r="J6" i="3"/>
  <c r="M6" i="3" s="1"/>
  <c r="J1" i="3"/>
  <c r="M1" i="3" s="1"/>
  <c r="M7" i="3" l="1"/>
  <c r="I2" i="3"/>
  <c r="I3" i="3"/>
  <c r="I4" i="3"/>
  <c r="I5" i="3"/>
  <c r="I6" i="3"/>
  <c r="I1" i="3"/>
  <c r="F2" i="3"/>
  <c r="F3" i="3"/>
  <c r="F4" i="3"/>
  <c r="F5" i="3"/>
  <c r="F6" i="3"/>
  <c r="F1" i="3"/>
  <c r="C2" i="3"/>
  <c r="C3" i="3"/>
  <c r="C4" i="3"/>
  <c r="C5" i="3"/>
  <c r="C6" i="3"/>
  <c r="C1" i="3"/>
  <c r="K6" i="3" l="1"/>
  <c r="K2" i="3"/>
  <c r="K5" i="3"/>
  <c r="K4" i="3"/>
  <c r="K3" i="3"/>
  <c r="I7" i="3"/>
  <c r="C7" i="3"/>
  <c r="K1" i="3"/>
  <c r="F7" i="3"/>
  <c r="K7" i="3" l="1"/>
</calcChain>
</file>

<file path=xl/sharedStrings.xml><?xml version="1.0" encoding="utf-8"?>
<sst xmlns="http://schemas.openxmlformats.org/spreadsheetml/2006/main" count="30" uniqueCount="26">
  <si>
    <t>№ п/п</t>
  </si>
  <si>
    <t>Ср. цена за единицу, руб.</t>
  </si>
  <si>
    <t>Сумма, руб.</t>
  </si>
  <si>
    <t>Ед. изм.</t>
  </si>
  <si>
    <t>Коэф. вариации, руб.</t>
  </si>
  <si>
    <t>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</si>
  <si>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</si>
  <si>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НМЦК с обоснованием</t>
  </si>
  <si>
    <t>Предмет контракта</t>
  </si>
  <si>
    <t>Расчет начальной (максимальной) цены контракта</t>
  </si>
  <si>
    <r>
      <t xml:space="preserve">В соответствии с </t>
    </r>
    <r>
      <rPr>
        <u/>
        <sz val="12"/>
        <color theme="1"/>
        <rFont val="Times New Roman"/>
        <family val="1"/>
        <charset val="204"/>
      </rPr>
      <t>п. 2</t>
    </r>
    <r>
      <rPr>
        <sz val="12"/>
        <color theme="1"/>
        <rFont val="Times New Roman"/>
        <family val="1"/>
        <charset val="204"/>
      </rPr>
      <t xml:space="preserve"> ст. 22 Федерального закона от 05.04.2013 № 44-ФЗ О контрактной системе в сфере закупок, метод </t>
    </r>
    <r>
      <rPr>
        <u/>
        <sz val="12"/>
        <color theme="1"/>
        <rFont val="Times New Roman"/>
        <family val="1"/>
        <charset val="204"/>
      </rPr>
      <t>сопоставимых рыночных цен (анализ рынка)</t>
    </r>
  </si>
  <si>
    <t>Источники информации о ценах товаров, работ, услуг</t>
  </si>
  <si>
    <t>Кол-во</t>
  </si>
  <si>
    <t>Наименование поставляемых товаров (выполняемых работ, оказываемых услуг)</t>
  </si>
  <si>
    <t>Начальная (максимальная) цена контракта</t>
  </si>
  <si>
    <t>В соответствии с Техническим заданием</t>
  </si>
  <si>
    <t>Транспортные услуги</t>
  </si>
  <si>
    <t>КП № 3 исх № 578 от 12.05.2026</t>
  </si>
  <si>
    <t>КП № 1  исх 578 от 12.05.2026</t>
  </si>
  <si>
    <t>КП № 2 исх. 359/2025 от 12.05.2026</t>
  </si>
  <si>
    <t>Утилизация исключенных учебников</t>
  </si>
  <si>
    <t>Утилизация компьютерной мебели</t>
  </si>
  <si>
    <t>Утилизация техники (основные средства)</t>
  </si>
  <si>
    <t>Дата подготовки обоснования НМЦК : 28.05.2026 г.</t>
  </si>
  <si>
    <t>шт</t>
  </si>
  <si>
    <t xml:space="preserve">оказание услуг по утилизации имущества, утратившего потребительские свойства для нужд УККК-интернат (филиал) ФГБОУ ВО «МГУТУ им. К.Г. Разумовского (ПКУ)».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</si>
</sst>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0.00000000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166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/>
    </xf>
    <xf numFmtId="4" fontId="6" fillId="0" borderId="0" xfId="2" applyNumberFormat="1" applyFont="1" applyBorder="1" applyAlignment="1">
      <alignment horizontal="right" vertical="top" wrapText="1"/>
    </xf>
    <xf numFmtId="0" fontId="3" fillId="0" borderId="0" xfId="2" applyFont="1" applyBorder="1" applyAlignment="1">
      <alignment wrapText="1"/>
    </xf>
    <xf numFmtId="0" fontId="3" fillId="0" borderId="0" xfId="2" applyFont="1" applyBorder="1" applyAlignment="1">
      <alignment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2" fontId="3" fillId="0" borderId="1" xfId="1" quotePrefix="1" applyNumberFormat="1" applyFont="1" applyBorder="1" applyAlignment="1">
      <alignment horizontal="center" vertical="center"/>
    </xf>
    <xf numFmtId="2" fontId="0" fillId="0" borderId="0" xfId="0" applyNumberFormat="1"/>
    <xf numFmtId="165" fontId="3" fillId="0" borderId="1" xfId="3" quotePrefix="1" applyFont="1" applyBorder="1" applyAlignment="1">
      <alignment horizontal="center" vertical="center"/>
    </xf>
    <xf numFmtId="40" fontId="3" fillId="2" borderId="1" xfId="6" applyNumberFormat="1" applyFont="1" applyFill="1" applyBorder="1" applyAlignment="1">
      <alignment horizontal="center" vertical="center" wrapText="1"/>
    </xf>
    <xf numFmtId="40" fontId="3" fillId="0" borderId="1" xfId="3" quotePrefix="1" applyNumberFormat="1" applyFont="1" applyBorder="1" applyAlignment="1">
      <alignment horizontal="center" vertical="center"/>
    </xf>
    <xf numFmtId="0" fontId="0" fillId="0" borderId="0" xfId="0" applyAlignment="1">
      <alignment wrapText="1" readingOrder="1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center" vertical="top" wrapText="1" readingOrder="1"/>
    </xf>
    <xf numFmtId="0" fontId="5" fillId="0" borderId="1" xfId="0" applyFont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</cellXfs>
  <cellStyles count="8">
    <cellStyle name="Обычный" xfId="0" builtinId="0"/>
    <cellStyle name="Обычный 2" xfId="2"/>
    <cellStyle name="Обычный 2 2" xfId="5"/>
    <cellStyle name="Обычный 2 3" xfId="6"/>
    <cellStyle name="Процентный 2" xfId="7"/>
    <cellStyle name="Финансовый" xfId="1" builtinId="3"/>
    <cellStyle name="Финансовый 2" xf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view="pageBreakPreview" zoomScaleNormal="100" zoomScaleSheetLayoutView="100" workbookViewId="0">
      <selection activeCell="I9" sqref="I9:I10"/>
    </sheetView>
  </sheetViews>
  <sheetFormatPr defaultRowHeight="15" x14ac:dyDescent="0.25"/>
  <cols>
    <col min="1" max="1" width="4.28515625" bestFit="1" customWidth="1"/>
    <col min="2" max="2" width="33.28515625" style="1" customWidth="1"/>
    <col min="3" max="3" width="9.5703125" style="1" bestFit="1" customWidth="1"/>
    <col min="4" max="4" width="10.85546875" customWidth="1"/>
    <col min="5" max="7" width="16.28515625" bestFit="1" customWidth="1"/>
    <col min="8" max="8" width="16.28515625" customWidth="1"/>
    <col min="9" max="9" width="11.140625" bestFit="1" customWidth="1"/>
    <col min="10" max="10" width="15.7109375" customWidth="1"/>
    <col min="11" max="12" width="9" customWidth="1"/>
  </cols>
  <sheetData>
    <row r="1" spans="1:10" s="1" customFormat="1" ht="30" customHeight="1" x14ac:dyDescent="0.25">
      <c r="A1" s="3"/>
      <c r="B1" s="3"/>
      <c r="C1" s="3"/>
      <c r="D1" s="3"/>
      <c r="E1" s="23"/>
      <c r="F1" s="23"/>
      <c r="G1" s="3"/>
      <c r="H1" s="3"/>
      <c r="I1" s="32"/>
      <c r="J1" s="32"/>
    </row>
    <row r="2" spans="1:10" s="1" customFormat="1" ht="22.5" customHeight="1" x14ac:dyDescent="0.25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s="15" customFormat="1" ht="36.75" customHeight="1" x14ac:dyDescent="0.25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s="1" customFormat="1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s="1" customFormat="1" ht="52.5" customHeight="1" x14ac:dyDescent="0.25">
      <c r="A5" s="26" t="s">
        <v>8</v>
      </c>
      <c r="B5" s="26"/>
      <c r="C5" s="26"/>
      <c r="D5" s="26"/>
      <c r="E5" s="26"/>
      <c r="F5" s="27" t="s">
        <v>25</v>
      </c>
      <c r="G5" s="28"/>
      <c r="H5" s="28"/>
      <c r="I5" s="28"/>
      <c r="J5" s="29"/>
    </row>
    <row r="6" spans="1:10" s="1" customFormat="1" ht="24" customHeight="1" x14ac:dyDescent="0.25">
      <c r="A6" s="30" t="s">
        <v>6</v>
      </c>
      <c r="B6" s="30"/>
      <c r="C6" s="30"/>
      <c r="D6" s="30"/>
      <c r="E6" s="30"/>
      <c r="F6" s="30" t="s">
        <v>15</v>
      </c>
      <c r="G6" s="30"/>
      <c r="H6" s="30"/>
      <c r="I6" s="30"/>
      <c r="J6" s="30"/>
    </row>
    <row r="7" spans="1:10" s="1" customFormat="1" ht="51" customHeight="1" x14ac:dyDescent="0.25">
      <c r="A7" s="30" t="s">
        <v>7</v>
      </c>
      <c r="B7" s="30"/>
      <c r="C7" s="30"/>
      <c r="D7" s="30"/>
      <c r="E7" s="30"/>
      <c r="F7" s="30" t="s">
        <v>10</v>
      </c>
      <c r="G7" s="30"/>
      <c r="H7" s="30"/>
      <c r="I7" s="30"/>
      <c r="J7" s="30"/>
    </row>
    <row r="8" spans="1:10" s="1" customFormat="1" ht="15.75" x14ac:dyDescent="0.25">
      <c r="A8" s="31" t="s">
        <v>9</v>
      </c>
      <c r="B8" s="31"/>
      <c r="C8" s="31"/>
      <c r="D8" s="31"/>
      <c r="E8" s="31"/>
      <c r="F8" s="31"/>
      <c r="G8" s="31"/>
      <c r="H8" s="31"/>
      <c r="I8" s="31"/>
      <c r="J8" s="31"/>
    </row>
    <row r="9" spans="1:10" s="1" customFormat="1" ht="31.5" customHeight="1" x14ac:dyDescent="0.25">
      <c r="A9" s="21" t="s">
        <v>0</v>
      </c>
      <c r="B9" s="21" t="s">
        <v>13</v>
      </c>
      <c r="C9" s="21" t="s">
        <v>3</v>
      </c>
      <c r="D9" s="21" t="s">
        <v>12</v>
      </c>
      <c r="E9" s="33" t="s">
        <v>11</v>
      </c>
      <c r="F9" s="33"/>
      <c r="G9" s="33"/>
      <c r="H9" s="21" t="s">
        <v>1</v>
      </c>
      <c r="I9" s="21" t="s">
        <v>4</v>
      </c>
      <c r="J9" s="21" t="s">
        <v>2</v>
      </c>
    </row>
    <row r="10" spans="1:10" ht="47.25" x14ac:dyDescent="0.25">
      <c r="A10" s="21"/>
      <c r="B10" s="34"/>
      <c r="C10" s="21"/>
      <c r="D10" s="21"/>
      <c r="E10" s="8" t="s">
        <v>18</v>
      </c>
      <c r="F10" s="8" t="s">
        <v>19</v>
      </c>
      <c r="G10" s="8" t="s">
        <v>17</v>
      </c>
      <c r="H10" s="21"/>
      <c r="I10" s="21"/>
      <c r="J10" s="21"/>
    </row>
    <row r="11" spans="1:10" s="1" customFormat="1" ht="31.5" x14ac:dyDescent="0.25">
      <c r="A11" s="17">
        <v>1</v>
      </c>
      <c r="B11" s="19" t="s">
        <v>20</v>
      </c>
      <c r="C11" s="18" t="s">
        <v>24</v>
      </c>
      <c r="D11" s="16">
        <v>1730</v>
      </c>
      <c r="E11" s="13">
        <v>10.5</v>
      </c>
      <c r="F11" s="13">
        <v>15</v>
      </c>
      <c r="G11" s="13">
        <v>17.5</v>
      </c>
      <c r="H11" s="14">
        <f>(E11+F11+G11)/3</f>
        <v>14.33</v>
      </c>
      <c r="I11" s="10">
        <f t="shared" ref="I11:I14" si="0">ROUND(STDEV(E11:G11)/H11*100,2)</f>
        <v>24.75</v>
      </c>
      <c r="J11" s="14">
        <f>D11*H11</f>
        <v>24790.9</v>
      </c>
    </row>
    <row r="12" spans="1:10" s="1" customFormat="1" ht="31.5" x14ac:dyDescent="0.25">
      <c r="A12" s="17">
        <v>2</v>
      </c>
      <c r="B12" s="19" t="s">
        <v>21</v>
      </c>
      <c r="C12" s="18" t="s">
        <v>24</v>
      </c>
      <c r="D12" s="20">
        <v>18</v>
      </c>
      <c r="E12" s="13">
        <v>220.5</v>
      </c>
      <c r="F12" s="13">
        <v>250</v>
      </c>
      <c r="G12" s="13">
        <v>260</v>
      </c>
      <c r="H12" s="14">
        <f t="shared" ref="H12:H14" si="1">(E12+F12+G12)/3</f>
        <v>243.5</v>
      </c>
      <c r="I12" s="10">
        <f t="shared" si="0"/>
        <v>8.43</v>
      </c>
      <c r="J12" s="14">
        <f t="shared" ref="J12:J14" si="2">D12*H12</f>
        <v>4383</v>
      </c>
    </row>
    <row r="13" spans="1:10" s="1" customFormat="1" ht="31.5" x14ac:dyDescent="0.25">
      <c r="A13" s="17">
        <v>3</v>
      </c>
      <c r="B13" s="19" t="s">
        <v>22</v>
      </c>
      <c r="C13" s="18" t="s">
        <v>24</v>
      </c>
      <c r="D13" s="20">
        <v>37</v>
      </c>
      <c r="E13" s="13">
        <v>220.5</v>
      </c>
      <c r="F13" s="13">
        <v>250</v>
      </c>
      <c r="G13" s="13">
        <v>260</v>
      </c>
      <c r="H13" s="14">
        <f t="shared" si="1"/>
        <v>243.5</v>
      </c>
      <c r="I13" s="10">
        <f t="shared" si="0"/>
        <v>8.43</v>
      </c>
      <c r="J13" s="14">
        <f t="shared" si="2"/>
        <v>9009.5</v>
      </c>
    </row>
    <row r="14" spans="1:10" s="1" customFormat="1" ht="15.75" x14ac:dyDescent="0.25">
      <c r="A14" s="17">
        <v>4</v>
      </c>
      <c r="B14" s="19" t="s">
        <v>16</v>
      </c>
      <c r="C14" s="18" t="s">
        <v>24</v>
      </c>
      <c r="D14" s="16">
        <v>1</v>
      </c>
      <c r="E14" s="13">
        <v>20000</v>
      </c>
      <c r="F14" s="13">
        <v>25000</v>
      </c>
      <c r="G14" s="13">
        <v>30000</v>
      </c>
      <c r="H14" s="14">
        <f t="shared" si="1"/>
        <v>25000</v>
      </c>
      <c r="I14" s="10">
        <f t="shared" si="0"/>
        <v>20</v>
      </c>
      <c r="J14" s="14">
        <f t="shared" si="2"/>
        <v>25000</v>
      </c>
    </row>
    <row r="15" spans="1:10" ht="23.25" customHeight="1" x14ac:dyDescent="0.25">
      <c r="A15" s="35" t="s">
        <v>14</v>
      </c>
      <c r="B15" s="36"/>
      <c r="C15" s="37"/>
      <c r="D15" s="37"/>
      <c r="E15" s="37"/>
      <c r="F15" s="37"/>
      <c r="G15" s="37"/>
      <c r="H15" s="37"/>
      <c r="I15" s="38"/>
      <c r="J15" s="12">
        <f>SUM(J11:J14)</f>
        <v>63183.4</v>
      </c>
    </row>
    <row r="16" spans="1:10" ht="20.25" customHeight="1" x14ac:dyDescent="0.25">
      <c r="A16" s="22" t="s">
        <v>23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9" x14ac:dyDescent="0.25">
      <c r="I17" s="2"/>
    </row>
    <row r="18" spans="1:9" ht="15.75" x14ac:dyDescent="0.25">
      <c r="A18" s="6"/>
      <c r="B18" s="7"/>
      <c r="C18" s="6"/>
      <c r="D18" s="6"/>
      <c r="E18" s="6"/>
      <c r="F18" s="5"/>
    </row>
  </sheetData>
  <mergeCells count="21">
    <mergeCell ref="D9:D10"/>
    <mergeCell ref="C9:C10"/>
    <mergeCell ref="B9:B10"/>
    <mergeCell ref="A15:I15"/>
    <mergeCell ref="I9:I10"/>
    <mergeCell ref="J9:J10"/>
    <mergeCell ref="A16:J16"/>
    <mergeCell ref="E1:F1"/>
    <mergeCell ref="H9:H10"/>
    <mergeCell ref="A2:J2"/>
    <mergeCell ref="A3:J3"/>
    <mergeCell ref="A5:E5"/>
    <mergeCell ref="F5:J5"/>
    <mergeCell ref="A6:E6"/>
    <mergeCell ref="F6:J6"/>
    <mergeCell ref="A7:E7"/>
    <mergeCell ref="F7:J7"/>
    <mergeCell ref="A8:J8"/>
    <mergeCell ref="A9:A10"/>
    <mergeCell ref="I1:J1"/>
    <mergeCell ref="E9:G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M14" sqref="M14"/>
    </sheetView>
  </sheetViews>
  <sheetFormatPr defaultRowHeight="15" x14ac:dyDescent="0.25"/>
  <sheetData>
    <row r="1" spans="1:13" ht="15.75" x14ac:dyDescent="0.25">
      <c r="A1" s="9">
        <v>4</v>
      </c>
      <c r="B1" s="8">
        <v>361.4</v>
      </c>
      <c r="C1">
        <f t="shared" ref="C1:C6" si="0">A1*B1</f>
        <v>1445.6</v>
      </c>
      <c r="E1" s="8">
        <v>379.47</v>
      </c>
      <c r="F1">
        <f t="shared" ref="F1:F6" si="1">A1*E1</f>
        <v>1517.88</v>
      </c>
      <c r="H1" s="8">
        <v>372.24</v>
      </c>
      <c r="I1">
        <f>A1*H1</f>
        <v>1488.96</v>
      </c>
      <c r="J1" s="11">
        <f>(B1+E1+H1)/3</f>
        <v>371.04</v>
      </c>
      <c r="K1" s="11">
        <f>(C1+F1+I1)/3</f>
        <v>1484.15</v>
      </c>
      <c r="M1" s="11">
        <f>A1*J1</f>
        <v>1484.16</v>
      </c>
    </row>
    <row r="2" spans="1:13" ht="15.75" x14ac:dyDescent="0.25">
      <c r="A2" s="9">
        <v>1</v>
      </c>
      <c r="B2" s="8">
        <v>11852</v>
      </c>
      <c r="C2" s="1">
        <f t="shared" si="0"/>
        <v>11852</v>
      </c>
      <c r="E2" s="8">
        <v>12444.6</v>
      </c>
      <c r="F2" s="1">
        <f t="shared" si="1"/>
        <v>12444.6</v>
      </c>
      <c r="H2" s="8">
        <v>12207.56</v>
      </c>
      <c r="I2" s="1">
        <f t="shared" ref="I2:I6" si="2">A2*H2</f>
        <v>12207.56</v>
      </c>
      <c r="J2" s="11">
        <f t="shared" ref="J2:J6" si="3">(B2+E2+H2)/3</f>
        <v>12168.05</v>
      </c>
      <c r="K2" s="11">
        <f t="shared" ref="K2:K6" si="4">(C2+F2+I2)/3</f>
        <v>12168.05</v>
      </c>
      <c r="M2" s="11">
        <f t="shared" ref="M2:M6" si="5">A2*J2</f>
        <v>12168.05</v>
      </c>
    </row>
    <row r="3" spans="1:13" ht="15.75" x14ac:dyDescent="0.25">
      <c r="A3" s="9">
        <v>2</v>
      </c>
      <c r="B3" s="8">
        <v>17691.7</v>
      </c>
      <c r="C3" s="1">
        <f t="shared" si="0"/>
        <v>35383.4</v>
      </c>
      <c r="E3" s="8">
        <v>18576.29</v>
      </c>
      <c r="F3" s="1">
        <f t="shared" si="1"/>
        <v>37152.58</v>
      </c>
      <c r="H3" s="8">
        <v>18222.45</v>
      </c>
      <c r="I3" s="1">
        <f t="shared" si="2"/>
        <v>36444.9</v>
      </c>
      <c r="J3" s="11">
        <f t="shared" si="3"/>
        <v>18163.48</v>
      </c>
      <c r="K3" s="11">
        <f t="shared" si="4"/>
        <v>36326.959999999999</v>
      </c>
      <c r="M3" s="11">
        <f t="shared" si="5"/>
        <v>36326.959999999999</v>
      </c>
    </row>
    <row r="4" spans="1:13" ht="15.75" x14ac:dyDescent="0.25">
      <c r="A4" s="9">
        <v>2</v>
      </c>
      <c r="B4" s="8">
        <v>1133</v>
      </c>
      <c r="C4" s="1">
        <f t="shared" si="0"/>
        <v>2266</v>
      </c>
      <c r="E4" s="8">
        <v>1189.6500000000001</v>
      </c>
      <c r="F4" s="1">
        <f t="shared" si="1"/>
        <v>2379.3000000000002</v>
      </c>
      <c r="H4" s="8">
        <v>1166.99</v>
      </c>
      <c r="I4" s="1">
        <f t="shared" si="2"/>
        <v>2333.98</v>
      </c>
      <c r="J4" s="11">
        <f t="shared" si="3"/>
        <v>1163.21</v>
      </c>
      <c r="K4" s="11">
        <f t="shared" si="4"/>
        <v>2326.4299999999998</v>
      </c>
      <c r="M4" s="11">
        <f t="shared" si="5"/>
        <v>2326.42</v>
      </c>
    </row>
    <row r="5" spans="1:13" ht="15.75" x14ac:dyDescent="0.25">
      <c r="A5" s="9">
        <v>10</v>
      </c>
      <c r="B5" s="8">
        <v>991.2</v>
      </c>
      <c r="C5" s="1">
        <f t="shared" si="0"/>
        <v>9912</v>
      </c>
      <c r="E5" s="8">
        <v>1040.76</v>
      </c>
      <c r="F5" s="1">
        <f t="shared" si="1"/>
        <v>10407.6</v>
      </c>
      <c r="H5" s="8">
        <v>1020.94</v>
      </c>
      <c r="I5" s="1">
        <f t="shared" si="2"/>
        <v>10209.4</v>
      </c>
      <c r="J5" s="11">
        <f t="shared" si="3"/>
        <v>1017.63</v>
      </c>
      <c r="K5" s="11">
        <f t="shared" si="4"/>
        <v>10176.33</v>
      </c>
      <c r="M5" s="11">
        <f t="shared" si="5"/>
        <v>10176.299999999999</v>
      </c>
    </row>
    <row r="6" spans="1:13" ht="15.75" x14ac:dyDescent="0.25">
      <c r="A6" s="9">
        <v>3</v>
      </c>
      <c r="B6" s="8">
        <v>521.4</v>
      </c>
      <c r="C6" s="1">
        <f t="shared" si="0"/>
        <v>1564.2</v>
      </c>
      <c r="E6" s="8">
        <v>547.47</v>
      </c>
      <c r="F6" s="1">
        <f t="shared" si="1"/>
        <v>1642.41</v>
      </c>
      <c r="H6" s="8">
        <v>537.04</v>
      </c>
      <c r="I6" s="1">
        <f t="shared" si="2"/>
        <v>1611.12</v>
      </c>
      <c r="J6" s="11">
        <f t="shared" si="3"/>
        <v>535.29999999999995</v>
      </c>
      <c r="K6" s="11">
        <f t="shared" si="4"/>
        <v>1605.91</v>
      </c>
      <c r="M6" s="11">
        <f t="shared" si="5"/>
        <v>1605.9</v>
      </c>
    </row>
    <row r="7" spans="1:13" x14ac:dyDescent="0.25">
      <c r="C7">
        <f>SUM(C1:C6)</f>
        <v>62423.199999999997</v>
      </c>
      <c r="F7">
        <f>SUM(F1:F6)</f>
        <v>65544.37</v>
      </c>
      <c r="I7">
        <f>SUM(I1:I6)</f>
        <v>64295.92</v>
      </c>
      <c r="J7" s="11"/>
      <c r="K7">
        <f>(C7+F7+I7)/3</f>
        <v>64087.83</v>
      </c>
      <c r="M7" s="11">
        <f>SUM(M1:M6)</f>
        <v>64087.79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Лист2!Область_печати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Гришина</dc:creator>
  <cp:lastModifiedBy>Клепацкая Татьяна Борисовна</cp:lastModifiedBy>
  <cp:lastPrinted>2025-05-14T08:50:29Z</cp:lastPrinted>
  <dcterms:created xsi:type="dcterms:W3CDTF">2017-02-15T04:32:41Z</dcterms:created>
  <dcterms:modified xsi:type="dcterms:W3CDTF">2026-05-28T08:50:34Z</dcterms:modified>
</cp:coreProperties>
</file>