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4819986-F282-44E5-B7E5-519D8566DE4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N11" i="2" l="1"/>
  <c r="N12" i="2" s="1"/>
  <c r="M13" i="2" s="1"/>
</calcChain>
</file>

<file path=xl/sharedStrings.xml><?xml version="1.0" encoding="utf-8"?>
<sst xmlns="http://schemas.openxmlformats.org/spreadsheetml/2006/main" count="40" uniqueCount="35">
  <si>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</si>
  <si>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</si>
  <si>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</si>
  <si>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</si>
  <si>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</si>
  <si>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</si>
  <si>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</si>
  <si>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</si>
  <si>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</si>
  <si>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</si>
  <si>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</si>
  <si>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</si>
  <si>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</si>
  <si>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</si>
  <si>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</si>
  <si>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</si>
  <si>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</si>
  <si>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</si>
  <si>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</si>
  <si>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</si>
  <si>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</si>
  <si>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штука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</si>
  <si>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</si>
  <si>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</si>
  <si>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коммерческое предложение                         от 11.06.2026</t>
  </si>
  <si>
    <t>20.59.51.120</t>
  </si>
  <si>
    <t>поставка рекомбинантного белка Оламкицепт</t>
  </si>
  <si>
    <t>T73209-10MG - CAS 1702282-14-1 Olamkicept, 99.3% (SDS-PAGE); 97.6% (SEC-HPLC), 10 мг</t>
  </si>
  <si>
    <t>коммерческое предложение                         от 09.07.2026</t>
  </si>
  <si>
    <t>(вх № 44-26-07-642/1)</t>
  </si>
  <si>
    <t>(вх № 44-26-07-642/2)</t>
  </si>
  <si>
    <t>(вх № 44-26-07-642/3)</t>
  </si>
  <si>
    <t>Цена, руб.</t>
  </si>
  <si>
    <t>Средневзвешенная цена за ед-цу, руб.</t>
  </si>
  <si>
    <t>минимальная цена,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</si>
</sst>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4" fontId="9" fillId="0" borderId="6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0"/>
  <sheetViews>
    <sheetView tabSelected="1" workbookViewId="0">
      <selection activeCell="D15" sqref="D15:N15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7" customWidth="1"/>
    <col min="9" max="9" width="18.140625" style="18" customWidth="1"/>
    <col min="10" max="10" width="11.5703125" style="18" customWidth="1"/>
    <col min="11" max="11" width="12.85546875" style="18" customWidth="1"/>
    <col min="12" max="12" width="15.42578125" style="18" customWidth="1"/>
    <col min="13" max="13" width="12.5703125" style="18" customWidth="1"/>
    <col min="14" max="14" width="18.140625" style="17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5"/>
      <c r="P1" s="15"/>
    </row>
    <row r="2" spans="2:16" ht="51" customHeight="1" x14ac:dyDescent="0.25">
      <c r="B2" s="53" t="s">
        <v>18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15"/>
      <c r="P2" s="15"/>
    </row>
    <row r="3" spans="2:16" s="4" customFormat="1" ht="12.75" x14ac:dyDescent="0.25">
      <c r="B3" s="57" t="s">
        <v>1</v>
      </c>
      <c r="C3" s="57"/>
      <c r="D3" s="57"/>
      <c r="E3" s="58" t="s">
        <v>26</v>
      </c>
      <c r="F3" s="58"/>
      <c r="G3" s="58"/>
      <c r="H3" s="58"/>
      <c r="I3" s="58"/>
      <c r="J3" s="58"/>
      <c r="K3" s="58"/>
      <c r="L3" s="58"/>
      <c r="M3" s="58"/>
      <c r="N3" s="58"/>
      <c r="O3" s="16"/>
      <c r="P3" s="16"/>
    </row>
    <row r="4" spans="2:16" s="4" customFormat="1" ht="15.75" customHeight="1" x14ac:dyDescent="0.25">
      <c r="B4" s="57" t="s">
        <v>13</v>
      </c>
      <c r="C4" s="57"/>
      <c r="D4" s="57"/>
      <c r="E4" s="59" t="s">
        <v>19</v>
      </c>
      <c r="F4" s="59"/>
      <c r="G4" s="59"/>
      <c r="H4" s="59"/>
      <c r="I4" s="59"/>
      <c r="J4" s="59"/>
      <c r="K4" s="59"/>
      <c r="L4" s="59"/>
      <c r="M4" s="59"/>
      <c r="N4" s="59"/>
      <c r="O4" s="16"/>
      <c r="P4" s="16"/>
    </row>
    <row r="5" spans="2:16" s="4" customFormat="1" ht="12.75" x14ac:dyDescent="0.25">
      <c r="B5" s="57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16"/>
      <c r="P5" s="16"/>
    </row>
    <row r="6" spans="2:16" s="40" customFormat="1" ht="15" customHeight="1" x14ac:dyDescent="0.25">
      <c r="B6" s="48" t="s">
        <v>3</v>
      </c>
      <c r="C6" s="48" t="s">
        <v>9</v>
      </c>
      <c r="D6" s="60" t="s">
        <v>20</v>
      </c>
      <c r="E6" s="63" t="s">
        <v>0</v>
      </c>
      <c r="F6" s="63" t="s">
        <v>4</v>
      </c>
      <c r="G6" s="28" t="s">
        <v>6</v>
      </c>
      <c r="H6" s="28" t="s">
        <v>7</v>
      </c>
      <c r="I6" s="28" t="s">
        <v>8</v>
      </c>
      <c r="J6" s="54" t="s">
        <v>33</v>
      </c>
      <c r="K6" s="54" t="s">
        <v>11</v>
      </c>
      <c r="L6" s="54" t="s">
        <v>34</v>
      </c>
      <c r="M6" s="67" t="s">
        <v>5</v>
      </c>
      <c r="N6" s="67" t="s">
        <v>10</v>
      </c>
      <c r="O6" s="39"/>
      <c r="P6" s="39"/>
    </row>
    <row r="7" spans="2:16" s="40" customFormat="1" ht="45.75" customHeight="1" x14ac:dyDescent="0.25">
      <c r="B7" s="49"/>
      <c r="C7" s="49"/>
      <c r="D7" s="61"/>
      <c r="E7" s="64"/>
      <c r="F7" s="64"/>
      <c r="G7" s="41" t="s">
        <v>28</v>
      </c>
      <c r="H7" s="41" t="s">
        <v>28</v>
      </c>
      <c r="I7" s="41" t="s">
        <v>24</v>
      </c>
      <c r="J7" s="55"/>
      <c r="K7" s="55"/>
      <c r="L7" s="55"/>
      <c r="M7" s="68"/>
      <c r="N7" s="68"/>
      <c r="O7" s="39"/>
      <c r="P7" s="39"/>
    </row>
    <row r="8" spans="2:16" s="40" customFormat="1" x14ac:dyDescent="0.25">
      <c r="B8" s="49"/>
      <c r="C8" s="49"/>
      <c r="D8" s="61"/>
      <c r="E8" s="64"/>
      <c r="F8" s="64"/>
      <c r="G8" s="28" t="s">
        <v>29</v>
      </c>
      <c r="H8" s="28" t="s">
        <v>30</v>
      </c>
      <c r="I8" s="28" t="s">
        <v>31</v>
      </c>
      <c r="J8" s="55"/>
      <c r="K8" s="55"/>
      <c r="L8" s="55"/>
      <c r="M8" s="69"/>
      <c r="N8" s="69"/>
      <c r="O8" s="39"/>
      <c r="P8" s="39"/>
    </row>
    <row r="9" spans="2:16" s="40" customFormat="1" x14ac:dyDescent="0.25">
      <c r="B9" s="50"/>
      <c r="C9" s="50"/>
      <c r="D9" s="62"/>
      <c r="E9" s="65"/>
      <c r="F9" s="65"/>
      <c r="G9" s="38" t="s">
        <v>32</v>
      </c>
      <c r="H9" s="38" t="s">
        <v>32</v>
      </c>
      <c r="I9" s="38" t="s">
        <v>32</v>
      </c>
      <c r="J9" s="56"/>
      <c r="K9" s="56"/>
      <c r="L9" s="56"/>
      <c r="M9" s="38" t="s">
        <v>32</v>
      </c>
      <c r="N9" s="38" t="s">
        <v>32</v>
      </c>
      <c r="O9" s="39"/>
      <c r="P9" s="39"/>
    </row>
    <row r="10" spans="2:16" x14ac:dyDescent="0.25">
      <c r="B10" s="2">
        <v>1</v>
      </c>
      <c r="C10" s="3">
        <f>B10+1</f>
        <v>2</v>
      </c>
      <c r="D10" s="3">
        <f t="shared" ref="D10:L10" si="0">C10+1</f>
        <v>3</v>
      </c>
      <c r="E10" s="3">
        <f t="shared" si="0"/>
        <v>4</v>
      </c>
      <c r="F10" s="3">
        <f t="shared" si="0"/>
        <v>5</v>
      </c>
      <c r="G10" s="3">
        <f t="shared" si="0"/>
        <v>6</v>
      </c>
      <c r="H10" s="3">
        <f t="shared" si="0"/>
        <v>7</v>
      </c>
      <c r="I10" s="3">
        <f t="shared" si="0"/>
        <v>8</v>
      </c>
      <c r="J10" s="3">
        <f t="shared" si="0"/>
        <v>9</v>
      </c>
      <c r="K10" s="3">
        <f t="shared" si="0"/>
        <v>10</v>
      </c>
      <c r="L10" s="3">
        <f t="shared" si="0"/>
        <v>11</v>
      </c>
      <c r="M10" s="3">
        <f t="shared" ref="M10" si="1">L10+1</f>
        <v>12</v>
      </c>
      <c r="N10" s="3">
        <f t="shared" ref="N10" si="2">M10+1</f>
        <v>13</v>
      </c>
    </row>
    <row r="11" spans="2:16" s="32" customFormat="1" ht="25.5" x14ac:dyDescent="0.25">
      <c r="B11" s="23">
        <v>1</v>
      </c>
      <c r="C11" s="24" t="s">
        <v>25</v>
      </c>
      <c r="D11" s="25" t="s">
        <v>27</v>
      </c>
      <c r="E11" s="26">
        <v>2</v>
      </c>
      <c r="F11" s="27" t="s">
        <v>21</v>
      </c>
      <c r="G11" s="27">
        <v>104500</v>
      </c>
      <c r="H11" s="27">
        <v>109515</v>
      </c>
      <c r="I11" s="27">
        <v>109410</v>
      </c>
      <c r="J11" s="28">
        <f t="shared" ref="J11" si="3">AVERAGE(G11:I11)</f>
        <v>107808.33333333333</v>
      </c>
      <c r="K11" s="28">
        <f t="shared" ref="K11" si="4">(_xlfn.STDEV.S(G11:I11)/J11)*100</f>
        <v>2.6580335544728988</v>
      </c>
      <c r="L11" s="29">
        <f>MIN(G11:I11)</f>
        <v>104500</v>
      </c>
      <c r="M11" s="27">
        <f>L11</f>
        <v>104500</v>
      </c>
      <c r="N11" s="30">
        <f t="shared" ref="N11" si="5">M11*E11</f>
        <v>209000</v>
      </c>
      <c r="O11" s="31"/>
      <c r="P11" s="31"/>
    </row>
    <row r="12" spans="2:16" x14ac:dyDescent="0.25">
      <c r="B12" s="46"/>
      <c r="C12" s="47"/>
      <c r="D12" s="47"/>
      <c r="E12" s="47"/>
      <c r="F12" s="47"/>
      <c r="G12" s="47"/>
      <c r="H12" s="47"/>
      <c r="I12" s="47"/>
      <c r="J12" s="8"/>
      <c r="K12" s="8"/>
      <c r="L12" s="9"/>
      <c r="M12" s="8"/>
      <c r="N12" s="33">
        <f>SUM(N11:N11)</f>
        <v>209000</v>
      </c>
      <c r="O12" s="15"/>
      <c r="P12" s="15"/>
    </row>
    <row r="13" spans="2:16" ht="32.25" customHeight="1" x14ac:dyDescent="0.25">
      <c r="B13" s="51" t="s">
        <v>17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66">
        <f>N12</f>
        <v>209000</v>
      </c>
      <c r="N13" s="10" t="s">
        <v>12</v>
      </c>
      <c r="O13" s="15"/>
      <c r="P13" s="15"/>
    </row>
    <row r="14" spans="2:16" ht="18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21"/>
      <c r="O14" s="15"/>
      <c r="P14" s="15"/>
    </row>
    <row r="15" spans="2:16" s="36" customFormat="1" ht="29.25" customHeight="1" x14ac:dyDescent="0.25">
      <c r="B15" s="42" t="s">
        <v>22</v>
      </c>
      <c r="C15" s="42"/>
      <c r="D15" s="43" t="s">
        <v>23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37"/>
      <c r="P15" s="37"/>
    </row>
    <row r="16" spans="2:16" ht="18" customHeight="1" x14ac:dyDescent="0.25">
      <c r="B16" s="34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15"/>
      <c r="P16" s="15"/>
    </row>
    <row r="17" spans="2:16" ht="18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"/>
      <c r="P17" s="15"/>
    </row>
    <row r="18" spans="2:16" ht="18" customHeight="1" x14ac:dyDescent="0.25">
      <c r="B18" s="44" t="s">
        <v>15</v>
      </c>
      <c r="C18" s="44"/>
      <c r="D18" s="44"/>
      <c r="E18" s="45" t="s">
        <v>14</v>
      </c>
      <c r="F18" s="45"/>
      <c r="G18" s="45"/>
      <c r="H18" s="12" t="s">
        <v>16</v>
      </c>
      <c r="I18" s="22"/>
      <c r="J18" s="22"/>
      <c r="K18" s="22"/>
      <c r="L18" s="22"/>
      <c r="M18" s="22"/>
      <c r="N18" s="5"/>
      <c r="O18" s="15"/>
      <c r="P18" s="15"/>
    </row>
    <row r="19" spans="2:16" ht="18" customHeight="1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  <c r="N19" s="21"/>
      <c r="O19" s="15"/>
      <c r="P19" s="15"/>
    </row>
    <row r="20" spans="2:16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5"/>
      <c r="P20" s="15"/>
    </row>
    <row r="21" spans="2:16" x14ac:dyDescent="0.25">
      <c r="B21" s="13"/>
      <c r="C21" s="13"/>
      <c r="D21" s="13"/>
      <c r="I21" s="14"/>
      <c r="J21" s="14"/>
      <c r="K21" s="14"/>
      <c r="L21" s="14"/>
      <c r="M21" s="14"/>
      <c r="N21" s="6"/>
      <c r="O21" s="16"/>
      <c r="P21" s="16"/>
    </row>
    <row r="22" spans="2:16" x14ac:dyDescent="0.25">
      <c r="B22" s="13"/>
      <c r="C22" s="13"/>
      <c r="D22" s="13"/>
      <c r="I22" s="14"/>
      <c r="J22" s="14"/>
      <c r="K22" s="14"/>
      <c r="L22" s="14"/>
      <c r="M22" s="14"/>
      <c r="N22" s="6"/>
      <c r="O22" s="16"/>
      <c r="P22" s="16"/>
    </row>
    <row r="23" spans="2:16" x14ac:dyDescent="0.25">
      <c r="B23" s="13"/>
      <c r="C23" s="13"/>
      <c r="D23" s="13"/>
      <c r="I23" s="14"/>
      <c r="J23" s="14"/>
      <c r="K23" s="14"/>
      <c r="L23" s="14"/>
      <c r="M23" s="14"/>
      <c r="N23" s="6"/>
      <c r="O23" s="16"/>
      <c r="P23" s="16"/>
    </row>
    <row r="24" spans="2:16" x14ac:dyDescent="0.25">
      <c r="B24" s="13"/>
      <c r="C24" s="13"/>
      <c r="D24" s="13"/>
      <c r="N24" s="6"/>
      <c r="O24" s="16"/>
      <c r="P24" s="16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6"/>
      <c r="P25" s="16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6"/>
      <c r="P26" s="16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6"/>
      <c r="P27" s="16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6"/>
      <c r="P28" s="16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6"/>
      <c r="P29" s="16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6"/>
      <c r="P30" s="16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6"/>
      <c r="P31" s="16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6"/>
      <c r="P32" s="16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6"/>
      <c r="P33" s="16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6"/>
      <c r="P34" s="16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6"/>
      <c r="P35" s="16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6"/>
      <c r="P36" s="16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6"/>
      <c r="P37" s="16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6"/>
      <c r="P38" s="16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6"/>
      <c r="P39" s="16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6"/>
      <c r="P40" s="16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6"/>
      <c r="P41" s="16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6"/>
      <c r="P42" s="16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6"/>
      <c r="P43" s="16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6"/>
      <c r="P44" s="16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6"/>
      <c r="P45" s="16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6"/>
      <c r="P46" s="16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6"/>
      <c r="P47" s="16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6"/>
      <c r="P48" s="16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6"/>
      <c r="P49" s="16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6"/>
      <c r="P50" s="16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6"/>
      <c r="P51" s="16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6"/>
      <c r="P52" s="16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6"/>
      <c r="P53" s="16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6"/>
      <c r="P54" s="16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6"/>
      <c r="P55" s="16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6"/>
      <c r="P56" s="16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6"/>
      <c r="P57" s="16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6"/>
      <c r="P58" s="16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6"/>
      <c r="P59" s="16"/>
    </row>
    <row r="60" spans="2:16" x14ac:dyDescent="0.25">
      <c r="O60" s="16"/>
      <c r="P60" s="16"/>
    </row>
  </sheetData>
  <mergeCells count="22">
    <mergeCell ref="F6:F9"/>
    <mergeCell ref="N6:N8"/>
    <mergeCell ref="M6:M8"/>
    <mergeCell ref="C6:C9"/>
    <mergeCell ref="B13:L13"/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B15:C15"/>
    <mergeCell ref="D15:N15"/>
    <mergeCell ref="B18:D18"/>
    <mergeCell ref="E18:G18"/>
    <mergeCell ref="B12:I12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2026-07-13T12:23:44Z</dcterms:modified>
</cp:coreProperties>
</file>