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АЛЁНА\ДОГОВОРА до 100 тыс.руб\000000_2026 ЕАТ Березка\25_Дырокол_20\"/>
    </mc:Choice>
  </mc:AlternateContent>
  <bookViews>
    <workbookView xWindow="0" yWindow="0" windowWidth="28800" windowHeight="12435"/>
  </bookViews>
  <sheets>
    <sheet name="НМЦК" sheetId="3" r:id="rId1"/>
  </sheets>
  <definedNames>
    <definedName name="_Toc24633917" localSheetId="0">НМЦК!$A$3</definedName>
  </definedNames>
  <calcPr calcId="152511"/>
</workbook>
</file>

<file path=xl/calcChain.xml><?xml version="1.0" encoding="utf-8"?>
<calcChain xmlns="http://schemas.openxmlformats.org/spreadsheetml/2006/main">
  <c r="K11" i="3" l="1"/>
  <c r="N11" i="3" s="1"/>
  <c r="M11" i="3" l="1"/>
  <c r="L11" i="3"/>
  <c r="O11" i="3" s="1"/>
  <c r="O12" i="3" s="1"/>
</calcChain>
</file>

<file path=xl/sharedStrings.xml><?xml version="1.0" encoding="utf-8"?>
<sst xmlns="http://schemas.openxmlformats.org/spreadsheetml/2006/main" count="39" uniqueCount="39">
  <si>
    <t>№ п/п</t>
  </si>
  <si>
    <t>Ценовые предложения (руб.)</t>
  </si>
  <si>
    <t>Объект закупки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</si>
  <si>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</si>
  <si>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</si>
  <si>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 xml:space="preserve">Совокупность цен, используемых при определении НМЦК, принимается однородной </t>
  </si>
  <si>
    <t>ОБОСНОВАНИЕ НАЧАЛЬНОЙ (МАКСИМАЛЬНОЙ) ЦЕНЫ ГОСУДАРСТВЕННОГО КОНТРАКТА</t>
  </si>
  <si>
    <t>Ниже приведена сводная таблица и расчёт средней начальной (максимальной) цены Товара: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</si>
  <si>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</si>
  <si>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</si>
  <si>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</si>
  <si>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</si>
  <si>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</si>
  <si>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</si>
  <si>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</si>
  <si>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</si>
  <si>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</si>
  <si>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</si>
  <si>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</si>
  <si>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</si>
  <si>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</si>
  <si>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</si>
  <si>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</si>
  <si>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Коэффициент вариации цены не превышает 33%, в связи с чем, совокупность значений, используемых в расчете при определении начальной (максимальной) цены контракта, является однородной.</t>
  </si>
  <si>
    <t>Для определения начальной (максимальной) цены контракта заказчиком применялся метод сопоставимых рыночных цен (анализ рынка).</t>
  </si>
  <si>
    <t>Предложение   № 1 (руб.)</t>
  </si>
  <si>
    <t>Предложение № 2 (руб.)</t>
  </si>
  <si>
    <t>Предложение  № 3 (руб.)</t>
  </si>
  <si>
    <t>Коэф. Вариации  ( % )*</t>
  </si>
  <si>
    <t>Единица измерения</t>
  </si>
  <si>
    <t>Количество</t>
  </si>
  <si>
    <t>Количество значений используемых в расчёте</t>
  </si>
  <si>
    <t>Средняя цена (руб.)</t>
  </si>
  <si>
    <t>Средняя цена с учетом округления (руб.)</t>
  </si>
  <si>
    <t>Предложение № 4 (руб.)</t>
  </si>
  <si>
    <t>Предложение  № 5 (руб.)</t>
  </si>
  <si>
    <t>Штука/рулон</t>
  </si>
  <si>
    <t>При формировании начальной (максимальной) цены контракта на поставку дыроколов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 567 в качестве метода обоснования цены (метод сопоставимых рыночных цен (анализа рынка)) проведено исследование рынка в открытом доступе в информационно-телекоммуникационной сети "Интернет".</t>
  </si>
  <si>
    <t>Дырокол на 4 отверстия до 150 листов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</si>
</sst>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4" fontId="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9" fillId="0" borderId="0" xfId="0" applyNumberFormat="1" applyFont="1"/>
    <xf numFmtId="4" fontId="1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0" xfId="0" applyFont="1" applyFill="1"/>
    <xf numFmtId="4" fontId="4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33131</xdr:rowOff>
    </xdr:from>
    <xdr:to>
      <xdr:col>7</xdr:col>
      <xdr:colOff>394055</xdr:colOff>
      <xdr:row>14</xdr:row>
      <xdr:rowOff>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913" y="3669196"/>
          <a:ext cx="2183099" cy="43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698555</xdr:colOff>
      <xdr:row>17</xdr:row>
      <xdr:rowOff>63751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17</xdr:row>
      <xdr:rowOff>106017</xdr:rowOff>
    </xdr:from>
    <xdr:to>
      <xdr:col>0</xdr:col>
      <xdr:colOff>340222</xdr:colOff>
      <xdr:row>19</xdr:row>
      <xdr:rowOff>26502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2</xdr:col>
      <xdr:colOff>212781</xdr:colOff>
      <xdr:row>28</xdr:row>
      <xdr:rowOff>59303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0</xdr:col>
      <xdr:colOff>353474</xdr:colOff>
      <xdr:row>32</xdr:row>
      <xdr:rowOff>19879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="115" zoomScaleNormal="115" workbookViewId="0">
      <selection activeCell="N20" sqref="N20"/>
    </sheetView>
  </sheetViews>
  <sheetFormatPr defaultColWidth="9.140625" defaultRowHeight="12.75" x14ac:dyDescent="0.2"/>
  <cols>
    <col min="1" max="1" width="6.140625" style="1" customWidth="1"/>
    <col min="2" max="2" width="15.7109375" style="1" customWidth="1"/>
    <col min="3" max="3" width="18.85546875" style="1" customWidth="1"/>
    <col min="4" max="4" width="13" style="1" customWidth="1"/>
    <col min="5" max="5" width="12.5703125" style="1" customWidth="1"/>
    <col min="6" max="8" width="13.42578125" style="1" customWidth="1"/>
    <col min="9" max="9" width="13.28515625" style="1" customWidth="1"/>
    <col min="10" max="11" width="13.140625" style="1" customWidth="1"/>
    <col min="12" max="12" width="16.28515625" style="1" customWidth="1"/>
    <col min="13" max="13" width="8.7109375" style="1" customWidth="1"/>
    <col min="14" max="14" width="13.42578125" style="1" customWidth="1"/>
    <col min="15" max="15" width="14.140625" style="1" customWidth="1"/>
    <col min="16" max="16" width="8.7109375" style="2" customWidth="1"/>
    <col min="17" max="17" width="12" style="1" customWidth="1"/>
    <col min="18" max="16384" width="9.140625" style="1"/>
  </cols>
  <sheetData>
    <row r="1" spans="1:15" ht="29.45" customHeight="1" x14ac:dyDescent="0.2">
      <c r="L1" s="29"/>
      <c r="M1" s="29"/>
      <c r="N1" s="29"/>
      <c r="O1" s="29"/>
    </row>
    <row r="3" spans="1:15" ht="12.75" customHeight="1" x14ac:dyDescent="0.2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14.25" x14ac:dyDescent="0.2">
      <c r="A4" s="6"/>
    </row>
    <row r="5" spans="1:15" ht="15" x14ac:dyDescent="0.2">
      <c r="A5" s="30" t="s">
        <v>24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4"/>
      <c r="O5" s="4"/>
    </row>
    <row r="6" spans="1:15" ht="57" customHeight="1" x14ac:dyDescent="0.2">
      <c r="A6" s="25" t="s">
        <v>37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20.45" customHeight="1" x14ac:dyDescent="0.2">
      <c r="A7" s="26" t="s">
        <v>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12.75" customHeight="1" x14ac:dyDescent="0.2">
      <c r="A8" s="34" t="s">
        <v>0</v>
      </c>
      <c r="B8" s="34" t="s">
        <v>2</v>
      </c>
      <c r="C8" s="34" t="s">
        <v>29</v>
      </c>
      <c r="D8" s="34" t="s">
        <v>30</v>
      </c>
      <c r="E8" s="33" t="s">
        <v>31</v>
      </c>
      <c r="F8" s="28" t="s">
        <v>1</v>
      </c>
      <c r="G8" s="28"/>
      <c r="H8" s="28"/>
      <c r="I8" s="28"/>
      <c r="J8" s="28"/>
      <c r="K8" s="28" t="s">
        <v>32</v>
      </c>
      <c r="L8" s="28" t="s">
        <v>33</v>
      </c>
      <c r="M8" s="28" t="s">
        <v>28</v>
      </c>
      <c r="N8" s="28" t="s">
        <v>3</v>
      </c>
      <c r="O8" s="28" t="s">
        <v>4</v>
      </c>
    </row>
    <row r="9" spans="1:15" ht="12.75" customHeight="1" x14ac:dyDescent="0.2">
      <c r="A9" s="35"/>
      <c r="B9" s="35"/>
      <c r="C9" s="35"/>
      <c r="D9" s="35"/>
      <c r="E9" s="33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46.5" customHeight="1" x14ac:dyDescent="0.2">
      <c r="A10" s="36"/>
      <c r="B10" s="36"/>
      <c r="C10" s="36"/>
      <c r="D10" s="36"/>
      <c r="E10" s="33"/>
      <c r="F10" s="3" t="s">
        <v>25</v>
      </c>
      <c r="G10" s="18" t="s">
        <v>26</v>
      </c>
      <c r="H10" s="18" t="s">
        <v>27</v>
      </c>
      <c r="I10" s="3" t="s">
        <v>34</v>
      </c>
      <c r="J10" s="3" t="s">
        <v>35</v>
      </c>
      <c r="K10" s="28"/>
      <c r="L10" s="28"/>
      <c r="M10" s="28"/>
      <c r="N10" s="28"/>
      <c r="O10" s="28"/>
    </row>
    <row r="11" spans="1:15" ht="46.5" customHeight="1" x14ac:dyDescent="0.2">
      <c r="A11" s="22">
        <v>1</v>
      </c>
      <c r="B11" s="22" t="s">
        <v>38</v>
      </c>
      <c r="C11" s="22" t="s">
        <v>36</v>
      </c>
      <c r="D11" s="22">
        <v>2</v>
      </c>
      <c r="E11" s="21">
        <v>5</v>
      </c>
      <c r="F11" s="23">
        <v>13500</v>
      </c>
      <c r="G11" s="23">
        <v>14253</v>
      </c>
      <c r="H11" s="23">
        <v>14330</v>
      </c>
      <c r="I11" s="23">
        <v>15204</v>
      </c>
      <c r="J11" s="23">
        <v>16854</v>
      </c>
      <c r="K11" s="14">
        <f t="shared" ref="K11" si="0">AVERAGE(F11:J11)</f>
        <v>14828.2</v>
      </c>
      <c r="L11" s="10">
        <f t="shared" ref="L11" si="1">ROUND(K11,2)</f>
        <v>14828.2</v>
      </c>
      <c r="M11" s="10">
        <f t="shared" ref="M11" si="2">(SQRT(((F11-K11)*(F11-K11)+(I11-K11)*(I11-K11)+(J11-K11)*(J11-K11))/(E11-1)))/K11*100</f>
        <v>8.2658997567565855</v>
      </c>
      <c r="N11" s="11">
        <f t="shared" ref="N11" si="3">+K11*D11</f>
        <v>29656.400000000001</v>
      </c>
      <c r="O11" s="11">
        <f>+L11*D11</f>
        <v>29656.400000000001</v>
      </c>
    </row>
    <row r="12" spans="1:15" x14ac:dyDescent="0.2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24">
        <f>SUM(O11:O11)</f>
        <v>29656.400000000001</v>
      </c>
    </row>
    <row r="13" spans="1:15" ht="24.6" customHeight="1" x14ac:dyDescent="0.25">
      <c r="A13" s="8" t="s">
        <v>8</v>
      </c>
      <c r="F13"/>
      <c r="G13"/>
      <c r="H13"/>
    </row>
    <row r="14" spans="1:15" x14ac:dyDescent="0.2">
      <c r="A14" s="1" t="s">
        <v>9</v>
      </c>
      <c r="O14" s="13"/>
    </row>
    <row r="16" spans="1:15" x14ac:dyDescent="0.2">
      <c r="D16" s="1" t="s">
        <v>10</v>
      </c>
    </row>
    <row r="19" spans="1:12" x14ac:dyDescent="0.2">
      <c r="B19" s="1" t="s">
        <v>11</v>
      </c>
    </row>
    <row r="21" spans="1:12" ht="15" x14ac:dyDescent="0.2">
      <c r="A21" s="7" t="s">
        <v>14</v>
      </c>
      <c r="B21" s="1" t="s">
        <v>15</v>
      </c>
    </row>
    <row r="22" spans="1:12" ht="15" x14ac:dyDescent="0.2">
      <c r="A22" s="7" t="s">
        <v>12</v>
      </c>
      <c r="B22" s="1" t="s">
        <v>13</v>
      </c>
    </row>
    <row r="23" spans="1:12" ht="23.45" customHeight="1" x14ac:dyDescent="0.2">
      <c r="A23" s="12" t="s">
        <v>23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5" spans="1:12" ht="16.5" x14ac:dyDescent="0.2">
      <c r="A25" s="8" t="s">
        <v>16</v>
      </c>
    </row>
    <row r="26" spans="1:12" ht="14.25" x14ac:dyDescent="0.2">
      <c r="A26" s="8"/>
    </row>
    <row r="27" spans="1:12" ht="14.25" x14ac:dyDescent="0.2">
      <c r="A27" s="8"/>
    </row>
    <row r="28" spans="1:12" ht="14.25" x14ac:dyDescent="0.2">
      <c r="A28" s="8"/>
      <c r="C28" s="1" t="s">
        <v>17</v>
      </c>
    </row>
    <row r="29" spans="1:12" ht="14.25" x14ac:dyDescent="0.2">
      <c r="A29" s="8"/>
    </row>
    <row r="30" spans="1:12" ht="15" x14ac:dyDescent="0.25">
      <c r="A30" s="5" t="s">
        <v>18</v>
      </c>
      <c r="B30" s="9" t="s">
        <v>20</v>
      </c>
    </row>
    <row r="31" spans="1:12" ht="14.25" x14ac:dyDescent="0.2">
      <c r="A31" s="5" t="s">
        <v>19</v>
      </c>
      <c r="B31" s="1" t="s">
        <v>21</v>
      </c>
    </row>
    <row r="32" spans="1:12" ht="14.25" x14ac:dyDescent="0.2">
      <c r="A32" s="6"/>
      <c r="B32" s="1" t="s">
        <v>22</v>
      </c>
    </row>
    <row r="34" spans="1:11" x14ac:dyDescent="0.2">
      <c r="A34" s="1" t="s">
        <v>5</v>
      </c>
    </row>
    <row r="36" spans="1:11" ht="14.25" x14ac:dyDescent="0.2">
      <c r="A36" s="15"/>
      <c r="B36" s="16"/>
      <c r="C36" s="16"/>
      <c r="D36" s="16"/>
      <c r="E36" s="19"/>
      <c r="F36" s="20"/>
      <c r="G36" s="17"/>
      <c r="H36" s="17"/>
      <c r="I36" s="15"/>
      <c r="J36" s="16"/>
      <c r="K36" s="16"/>
    </row>
    <row r="37" spans="1:1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</sheetData>
  <mergeCells count="17">
    <mergeCell ref="A12:N12"/>
    <mergeCell ref="K8:K10"/>
    <mergeCell ref="L8:L10"/>
    <mergeCell ref="M8:M10"/>
    <mergeCell ref="N8:N10"/>
    <mergeCell ref="E8:E10"/>
    <mergeCell ref="F8:J9"/>
    <mergeCell ref="A8:A10"/>
    <mergeCell ref="B8:B10"/>
    <mergeCell ref="C8:C10"/>
    <mergeCell ref="D8:D10"/>
    <mergeCell ref="A6:O6"/>
    <mergeCell ref="A7:O7"/>
    <mergeCell ref="A3:O3"/>
    <mergeCell ref="O8:O10"/>
    <mergeCell ref="L1:O1"/>
    <mergeCell ref="A5:M5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Usanova</cp:lastModifiedBy>
  <cp:lastPrinted>2024-10-22T12:25:46Z</cp:lastPrinted>
  <dcterms:created xsi:type="dcterms:W3CDTF">2017-05-11T11:24:32Z</dcterms:created>
  <dcterms:modified xsi:type="dcterms:W3CDTF">2026-07-23T14:20:57Z</dcterms:modified>
</cp:coreProperties>
</file>