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rdx\share\zakupki\Отдел закупок\44-ФЗ\ИСПОЛНЯЕМЫЕ\НЕПУБЛИЧНЫЕ_44\______________п.5_строит_материалы (ком224)_Мезенцева_26-44-15831\"/>
    </mc:Choice>
  </mc:AlternateContent>
  <bookViews>
    <workbookView xWindow="360" yWindow="15" windowWidth="20955" windowHeight="9720"/>
  </bookViews>
  <sheets>
    <sheet name="НМЦК" sheetId="1" r:id="rId1"/>
    <sheet name="Лист4" sheetId="5" r:id="rId2"/>
  </sheets>
  <calcPr calcId="162913" fullPrecision="0"/>
</workbook>
</file>

<file path=xl/calcChain.xml><?xml version="1.0" encoding="utf-8"?>
<calcChain xmlns="http://schemas.openxmlformats.org/spreadsheetml/2006/main">
  <c r="O9" i="1" l="1"/>
  <c r="P9" i="1" s="1"/>
  <c r="O10" i="1"/>
  <c r="P10" i="1" s="1"/>
  <c r="O11" i="1"/>
  <c r="P11" i="1" s="1"/>
  <c r="O12" i="1"/>
  <c r="P12" i="1" s="1"/>
  <c r="O13" i="1"/>
  <c r="P13" i="1" s="1"/>
  <c r="L9" i="1"/>
  <c r="L10" i="1"/>
  <c r="L11" i="1"/>
  <c r="L12" i="1"/>
  <c r="L13" i="1"/>
  <c r="K9" i="1"/>
  <c r="K10" i="1"/>
  <c r="K11" i="1"/>
  <c r="K12" i="1"/>
  <c r="K13" i="1"/>
  <c r="Q12" i="1" l="1"/>
  <c r="Q10" i="1"/>
  <c r="Q13" i="1"/>
  <c r="Q11" i="1"/>
  <c r="Q9" i="1"/>
  <c r="M13" i="1"/>
  <c r="M12" i="1"/>
  <c r="M11" i="1"/>
  <c r="M10" i="1"/>
  <c r="M9" i="1"/>
  <c r="O6" i="1"/>
  <c r="P6" i="1" s="1"/>
  <c r="O7" i="1"/>
  <c r="P7" i="1" s="1"/>
  <c r="O8" i="1"/>
  <c r="P8" i="1" s="1"/>
  <c r="O5" i="1"/>
  <c r="P5" i="1" s="1"/>
  <c r="K6" i="1" l="1"/>
  <c r="Q6" i="1" s="1"/>
  <c r="L6" i="1"/>
  <c r="K7" i="1"/>
  <c r="Q7" i="1" s="1"/>
  <c r="L7" i="1"/>
  <c r="K8" i="1"/>
  <c r="Q8" i="1" s="1"/>
  <c r="L8" i="1"/>
  <c r="M7" i="1" l="1"/>
  <c r="M8" i="1"/>
  <c r="M6" i="1"/>
  <c r="L5" i="1"/>
  <c r="K5" i="1"/>
  <c r="Q5" i="1" s="1"/>
  <c r="P14" i="1" l="1"/>
  <c r="Q14" i="1"/>
  <c r="M5" i="1"/>
</calcChain>
</file>

<file path=xl/sharedStrings.xml><?xml version="1.0" encoding="utf-8"?>
<sst xmlns="http://schemas.openxmlformats.org/spreadsheetml/2006/main" count="435" uniqueCount="136">
  <si>
    <t>Обоснование начальной (максимальной) цены контракта
Начальная (максимальная) цена контракта сформирована заказчиком методом сопоставимых рыночных цен (анализа рынка)</t>
  </si>
  <si>
    <t>№</t>
  </si>
  <si>
    <t>Код КТРУ</t>
  </si>
  <si>
    <t>Наименование объекта закупки</t>
  </si>
  <si>
    <t>Ед. изм</t>
  </si>
  <si>
    <t>Источники информации, цена в руб.</t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</si>
  <si>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</si>
  <si>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</si>
  <si>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t xml:space="preserve">Средняя арифметическая цена за единицу     &lt;ц&gt; </t>
  </si>
  <si>
    <t>Среднее квадратичное отклонение</t>
  </si>
  <si>
    <t>коэффициент вариации цен V (%)</t>
  </si>
  <si>
    <t>Наименьшая цена за единицу изм. (руб.)</t>
  </si>
  <si>
    <t>Н(М)Ц контракта с учетом округления цены за единицу (руб.)</t>
  </si>
  <si>
    <t>Цена единицы товара (сумма цен единиц товара):</t>
  </si>
  <si>
    <t>Итого:</t>
  </si>
  <si>
    <t>Планируемое кол-во</t>
  </si>
  <si>
    <t>Цена</t>
  </si>
  <si>
    <t>Товары (работы, услуги)</t>
  </si>
  <si>
    <t>Кол-во</t>
  </si>
  <si>
    <t>Ед.</t>
  </si>
  <si>
    <t>Сумма</t>
  </si>
  <si>
    <t>Сифон бутылочный 1 1/2 х 40 мет.реш. мал. корп.удлин.патр. с гиб. труб.40-40/50 (S0515)"Aquant</t>
  </si>
  <si>
    <t>шт</t>
  </si>
  <si>
    <t>Гофросифон 1 1/2" х 40/50 с мет.реш. (335-755мм) Aquant F103 (55)</t>
  </si>
  <si>
    <t>Арматура для бачка А 105.56.15.3 кнопка хром. боковая подводка (Псков)</t>
  </si>
  <si>
    <t>Арматура кнопочная с ниж. подводкой унив. АС-17.1</t>
  </si>
  <si>
    <t>Клапан впуска К 57.00.00 (Псков) нижняя подводка</t>
  </si>
  <si>
    <t>Клапан впуска К 56.00.00 (Псков) боковая подводка</t>
  </si>
  <si>
    <t xml:space="preserve">Клапан для инсталяции </t>
  </si>
  <si>
    <t>КЛИП 904 Кран для писсуара порционно-нажимной</t>
  </si>
  <si>
    <t>Смеситель для умывальника РМС из высокопрочного пластика PL6-001F</t>
  </si>
  <si>
    <t xml:space="preserve">Удлинитель для гибкой подводки смесителя </t>
  </si>
  <si>
    <t>Подводка Аквалайн ПВХ к кух.смесит. м/опл 060см пара</t>
  </si>
  <si>
    <t>Подводка гибкая для смесителя М10*18-35-1/2" 80 см (2 шт.)</t>
  </si>
  <si>
    <t>кран шар. STI баб.Г/Г 15</t>
  </si>
  <si>
    <t>Кран шаровой 11Б27п1 Ш/Г баб. Ду15</t>
  </si>
  <si>
    <t>Кран шаровый 3/4" в/в бабочка Ру-40 LD Pride (22)</t>
  </si>
  <si>
    <t>Кран шаровой Ду-32 в/в рычаг латунный LD Pride (47.32.B-B.Р) (4)</t>
  </si>
  <si>
    <t>Кран шаровой Ду-40 в/в рычаг латунный LD Pride (47.32.B-B.Р) (4)</t>
  </si>
  <si>
    <t>Кран шаровой 11Б27п1 Г/Г рычаг Ду50</t>
  </si>
  <si>
    <t>Хомут ремонтный оц. (1 1/4") 70 мм (Краб)</t>
  </si>
  <si>
    <t>Хомут ремонтный оц. (1 1/2") 70 мм (Краб)</t>
  </si>
  <si>
    <t>Отвод стальной крутоизогнутый Ду- 40</t>
  </si>
  <si>
    <t>Отвод стальной крутоизогнутый Ду- 50/57</t>
  </si>
  <si>
    <t>Муфта стальная 25</t>
  </si>
  <si>
    <t>Муфта стальная 32</t>
  </si>
  <si>
    <t>Муфта стальная ДУ-20</t>
  </si>
  <si>
    <t>Контргайка стальная 25</t>
  </si>
  <si>
    <t>Контргайка стальная 32</t>
  </si>
  <si>
    <t>Контргайка стальная 20</t>
  </si>
  <si>
    <t>УГОЛЬНИК, ELSEN, MONOLIT, Н, 20, 3/4", ЛАТУНЬ</t>
  </si>
  <si>
    <t>УГОЛЬНИК, ELSEN, MONOLIT, Н, 25, 1", ЛАТУНЬ</t>
  </si>
  <si>
    <t>Угол 90 гр LD Pride DN32 (1 1/4") ВР/ВР</t>
  </si>
  <si>
    <t>Угольник латунь Ду 40 (1 1/2") ВР LD</t>
  </si>
  <si>
    <t>Угольник латунный 50 В-В</t>
  </si>
  <si>
    <t>Труба стальная водогазопроводная ВГП Дy 20х2,8мм (6м)</t>
  </si>
  <si>
    <t>м</t>
  </si>
  <si>
    <t>Труба ВГП Ду- 32*3,2 - (6,0м.)</t>
  </si>
  <si>
    <t>Труба ВГП Ду- 40*3,5 - (6,0 м.)</t>
  </si>
  <si>
    <t>Труба ВГП 50х3,5</t>
  </si>
  <si>
    <t>Труба металлопластиковая 20х2.0мм (100 м) "STI" (метр)</t>
  </si>
  <si>
    <t>пог. м</t>
  </si>
  <si>
    <t>Муфта STI обжим с НР 20х½"</t>
  </si>
  <si>
    <t>Муфта STI обжим с ВР 20х½"</t>
  </si>
  <si>
    <t>Кронштейн (опора)20 с крепл. MeerPlast</t>
  </si>
  <si>
    <t>Кронштейн (опора)16 с крепл. MeerPlast</t>
  </si>
  <si>
    <t>Хомут трубный 48-54 (1 1/2") M8</t>
  </si>
  <si>
    <t>Труба ПП 110х2,0м (2,7мм) Политэк</t>
  </si>
  <si>
    <t>Труба ПП 110х1м (2,7мм) Политэк</t>
  </si>
  <si>
    <t>Тройник ПП 110х50х87° Политэк</t>
  </si>
  <si>
    <t>Патрубок переходной ПНД 110х108</t>
  </si>
  <si>
    <t>Переход на чугун (тапер) ПП 50х75 Политэк</t>
  </si>
  <si>
    <t>Тройник ПП 50х50/87° Политэк</t>
  </si>
  <si>
    <t xml:space="preserve">Переход эксцентрический 40х50 </t>
  </si>
  <si>
    <t>Манжета переходная на гл. конец. чуг. трубы 50х75 (к таперу)</t>
  </si>
  <si>
    <t>Труба ПП 50x0,5м (1,8мм) Политэк</t>
  </si>
  <si>
    <t>Хомут-стяжка кабельная нейлоновая PROconnect 200x2,5 мм, белая, 100 шт</t>
  </si>
  <si>
    <t>упак</t>
  </si>
  <si>
    <t>кран шар. STI шт.нак.г.15 баб.</t>
  </si>
  <si>
    <t>Соединитель STI с ВР 16х1/2"</t>
  </si>
  <si>
    <t>Переходник 3/4" х1/2" в-н никелир. STI</t>
  </si>
  <si>
    <t>Труба металлопластиковая 16х2,0мм (100 м) "Valfex" (метр)</t>
  </si>
  <si>
    <t>Кран шаровой 11с67п DN 150 PN 16 Ci (фланцевый)</t>
  </si>
  <si>
    <t>Кран шаровой Ci 11с67п фланец 50 (PN40)</t>
  </si>
  <si>
    <t>Умывальник Pro белый Santeri (Воротынск) с пьедесталом</t>
  </si>
  <si>
    <t>:28810</t>
  </si>
  <si>
    <t>Клапан для инсталяции</t>
  </si>
  <si>
    <t>3338-1</t>
  </si>
  <si>
    <t>Удлинитель для гибкой подводки смесителя</t>
  </si>
  <si>
    <t>AL04889</t>
  </si>
  <si>
    <t>01.02.0100150</t>
  </si>
  <si>
    <t>LD 47.300.20</t>
  </si>
  <si>
    <t>Кран шаровой Ду-32 в/в рычаг латунный LD Pride (47.32.Б-Б.Р) (4)</t>
  </si>
  <si>
    <t>Кран шаровой Ду-40 в/в рычаг латунный LD Pride (47.32.Б-Б.Р) (4)</t>
  </si>
  <si>
    <t>01.01.0000500</t>
  </si>
  <si>
    <t>EFA26.20-34BB</t>
  </si>
  <si>
    <t>Труба стальная водогазопроводная ВГП Ду 20х2,8мм (6м)</t>
  </si>
  <si>
    <t>пог. м</t>
  </si>
  <si>
    <t>Муфта STI обжим с НР 20х/"</t>
  </si>
  <si>
    <t>Муфта STI обжим с ВР 20х/"</t>
  </si>
  <si>
    <t>01.01.Т110200</t>
  </si>
  <si>
    <t>01.01.Т110100</t>
  </si>
  <si>
    <t>ЯРТТ000013971</t>
  </si>
  <si>
    <t>03.01.Т505087</t>
  </si>
  <si>
    <t>Переход эксцентрический 40х50</t>
  </si>
  <si>
    <t>Манжета переходная на гл. конец. чуг. трубы 50х75(к таперу)</t>
  </si>
  <si>
    <t>ТТ000000455</t>
  </si>
  <si>
    <t>Переход эксц. 110/50 Политэк, шт</t>
  </si>
  <si>
    <t>07.01.ПЭС1126</t>
  </si>
  <si>
    <t>Манжета переходная 50х73</t>
  </si>
  <si>
    <t>Отвод 90° PP-C D250 мм -/-</t>
  </si>
  <si>
    <t>Цена за единицу изм. с округлением до сотых долей после запятой (руб.)</t>
  </si>
  <si>
    <t>ОКПД2</t>
  </si>
  <si>
    <t>кг</t>
  </si>
  <si>
    <t>Обои под покраску (1,06*25м) плотность 121 г/м², Палитра штукатурка, НС45007-01</t>
  </si>
  <si>
    <t>Грунтовка Тифенгрунд, 10 кг</t>
  </si>
  <si>
    <t>Профиль для подвесного потолка Armstrong Т24/30 L=3,7 м</t>
  </si>
  <si>
    <t>м.п.</t>
  </si>
  <si>
    <t>м.п</t>
  </si>
  <si>
    <t>Краска ВД акриловая интерьерная полуматовая «Диола-215», белая, 14 кг</t>
  </si>
  <si>
    <t>Профиль для подвесного потолка Armstrong Т24/24 L=0,6 м</t>
  </si>
  <si>
    <t>Уголок LM пристенный 19*19, Албес белый 3 м</t>
  </si>
  <si>
    <t>Подвес евро 0,5 для Armstrong</t>
  </si>
  <si>
    <t>Дюбель гвоздь 6*60 потай</t>
  </si>
  <si>
    <t>Плиты потолочные Armstrong 600*600 мм Байкал</t>
  </si>
  <si>
    <t>Ценовое предложение 1 №113 от 03.07.2026</t>
  </si>
  <si>
    <t>Ценовое предложение 2 № 11 от 14.07.2026</t>
  </si>
  <si>
    <t>Ценовое предложение 3 № 11 от 14.07.2026</t>
  </si>
  <si>
    <t>20.30.11.120</t>
  </si>
  <si>
    <t>17.24.11.110</t>
  </si>
  <si>
    <t>20.30.11.130</t>
  </si>
  <si>
    <t>24.42.22.134</t>
  </si>
  <si>
    <t>25.99.29.190</t>
  </si>
  <si>
    <t>24.33.11.000</t>
  </si>
  <si>
    <t>25.94.11.190</t>
  </si>
  <si>
    <t>22.23.11.000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</si>
</sst>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7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6" fillId="0" borderId="0"/>
  </cellStyleXfs>
  <cellXfs count="72">
    <xf numFmtId="0" fontId="0" fillId="0" borderId="0" xfId="0"/>
    <xf numFmtId="0" fontId="1" fillId="0" borderId="0" xfId="0" applyFont="1" applyFill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4" fontId="3" fillId="0" borderId="0" xfId="0" applyNumberFormat="1" applyFont="1" applyFill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2" xfId="0" applyFont="1" applyBorder="1" applyAlignment="1">
      <alignment vertical="center" wrapText="1"/>
    </xf>
    <xf numFmtId="0" fontId="8" fillId="0" borderId="12" xfId="0" applyFont="1" applyBorder="1" applyAlignment="1">
      <alignment horizontal="right" vertical="center" wrapText="1"/>
    </xf>
    <xf numFmtId="0" fontId="8" fillId="0" borderId="17" xfId="0" applyFont="1" applyBorder="1" applyAlignment="1">
      <alignment horizontal="right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vertical="center" wrapText="1"/>
    </xf>
    <xf numFmtId="0" fontId="8" fillId="0" borderId="19" xfId="0" applyFont="1" applyBorder="1" applyAlignment="1">
      <alignment horizontal="right" vertical="center" wrapText="1"/>
    </xf>
    <xf numFmtId="0" fontId="8" fillId="0" borderId="20" xfId="0" applyFont="1" applyBorder="1" applyAlignment="1">
      <alignment horizontal="right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21" xfId="0" applyFont="1" applyBorder="1" applyAlignment="1">
      <alignment vertical="center" wrapText="1"/>
    </xf>
    <xf numFmtId="0" fontId="8" fillId="0" borderId="21" xfId="0" applyFont="1" applyBorder="1" applyAlignment="1">
      <alignment horizontal="right" vertical="center" wrapText="1"/>
    </xf>
    <xf numFmtId="0" fontId="8" fillId="0" borderId="22" xfId="0" applyFont="1" applyBorder="1" applyAlignment="1">
      <alignment horizontal="right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23" xfId="0" applyFont="1" applyBorder="1" applyAlignment="1">
      <alignment vertical="center" wrapText="1"/>
    </xf>
    <xf numFmtId="0" fontId="8" fillId="0" borderId="23" xfId="0" applyFont="1" applyBorder="1" applyAlignment="1">
      <alignment horizontal="right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10" xfId="0" applyFont="1" applyBorder="1" applyAlignment="1">
      <alignment horizontal="right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horizontal="right" vertical="center" wrapText="1"/>
    </xf>
    <xf numFmtId="4" fontId="10" fillId="0" borderId="12" xfId="0" applyNumberFormat="1" applyFont="1" applyBorder="1" applyAlignment="1">
      <alignment horizontal="right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0" fontId="10" fillId="0" borderId="25" xfId="0" applyFont="1" applyBorder="1" applyAlignment="1">
      <alignment horizontal="right" vertical="center" wrapText="1"/>
    </xf>
    <xf numFmtId="0" fontId="10" fillId="0" borderId="9" xfId="0" applyFont="1" applyBorder="1" applyAlignment="1">
      <alignment vertical="center" wrapText="1"/>
    </xf>
    <xf numFmtId="4" fontId="10" fillId="0" borderId="10" xfId="0" applyNumberFormat="1" applyFont="1" applyBorder="1" applyAlignment="1">
      <alignment horizontal="right" vertical="center" wrapText="1"/>
    </xf>
    <xf numFmtId="0" fontId="10" fillId="0" borderId="11" xfId="0" applyFont="1" applyBorder="1" applyAlignment="1">
      <alignment vertical="center" wrapText="1"/>
    </xf>
    <xf numFmtId="4" fontId="10" fillId="0" borderId="26" xfId="0" applyNumberFormat="1" applyFont="1" applyBorder="1" applyAlignment="1">
      <alignment horizontal="right" vertical="center" wrapText="1"/>
    </xf>
    <xf numFmtId="0" fontId="10" fillId="0" borderId="26" xfId="0" applyFont="1" applyBorder="1" applyAlignment="1">
      <alignment horizontal="right" vertical="center" wrapText="1"/>
    </xf>
    <xf numFmtId="4" fontId="10" fillId="0" borderId="27" xfId="0" applyNumberFormat="1" applyFont="1" applyBorder="1" applyAlignment="1">
      <alignment horizontal="right" vertical="center" wrapText="1"/>
    </xf>
    <xf numFmtId="4" fontId="4" fillId="0" borderId="28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4" fontId="12" fillId="0" borderId="1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4" fontId="4" fillId="0" borderId="6" xfId="0" applyNumberFormat="1" applyFont="1" applyFill="1" applyBorder="1" applyAlignment="1">
      <alignment horizontal="right" vertical="center" wrapText="1"/>
    </xf>
    <xf numFmtId="4" fontId="4" fillId="0" borderId="7" xfId="0" applyNumberFormat="1" applyFont="1" applyFill="1" applyBorder="1" applyAlignment="1">
      <alignment horizontal="right" vertical="center" wrapText="1"/>
    </xf>
    <xf numFmtId="4" fontId="4" fillId="0" borderId="5" xfId="0" applyNumberFormat="1" applyFont="1" applyFill="1" applyBorder="1" applyAlignment="1">
      <alignment horizontal="right" vertical="center" wrapText="1"/>
    </xf>
    <xf numFmtId="4" fontId="5" fillId="0" borderId="2" xfId="0" applyNumberFormat="1" applyFont="1" applyFill="1" applyBorder="1" applyAlignment="1">
      <alignment horizontal="center" vertical="center"/>
    </xf>
    <xf numFmtId="4" fontId="5" fillId="0" borderId="8" xfId="0" applyNumberFormat="1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right" vertical="center"/>
    </xf>
    <xf numFmtId="4" fontId="2" fillId="0" borderId="6" xfId="0" applyNumberFormat="1" applyFont="1" applyFill="1" applyBorder="1" applyAlignment="1">
      <alignment horizontal="right" vertical="center"/>
    </xf>
    <xf numFmtId="4" fontId="2" fillId="0" borderId="5" xfId="0" applyNumberFormat="1" applyFont="1" applyFill="1" applyBorder="1" applyAlignment="1">
      <alignment horizontal="right" vertical="center"/>
    </xf>
    <xf numFmtId="0" fontId="12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8"/>
  <sheetViews>
    <sheetView tabSelected="1" zoomScale="85" zoomScaleNormal="85" workbookViewId="0">
      <selection activeCell="A14" sqref="A14:O14"/>
    </sheetView>
  </sheetViews>
  <sheetFormatPr defaultColWidth="8.7109375" defaultRowHeight="18.95" customHeight="1" x14ac:dyDescent="0.25"/>
  <cols>
    <col min="1" max="1" width="3.5703125" style="3" customWidth="1"/>
    <col min="2" max="2" width="19" style="3" customWidth="1"/>
    <col min="3" max="3" width="14.140625" style="3" customWidth="1"/>
    <col min="4" max="4" width="43.140625" style="3" customWidth="1"/>
    <col min="5" max="5" width="14" style="3" customWidth="1"/>
    <col min="6" max="6" width="10.5703125" style="3" customWidth="1"/>
    <col min="7" max="7" width="11.42578125" style="3" customWidth="1"/>
    <col min="8" max="9" width="11.42578125" style="1" customWidth="1"/>
    <col min="10" max="10" width="7.28515625" style="1" customWidth="1"/>
    <col min="11" max="11" width="9.28515625" style="1" customWidth="1"/>
    <col min="12" max="12" width="15.7109375" style="1" customWidth="1"/>
    <col min="13" max="13" width="14.85546875" style="1" customWidth="1"/>
    <col min="14" max="14" width="11.5703125" style="1" customWidth="1"/>
    <col min="15" max="15" width="14" style="1" customWidth="1"/>
    <col min="16" max="17" width="14.42578125" style="1" customWidth="1"/>
    <col min="18" max="16384" width="8.7109375" style="1"/>
  </cols>
  <sheetData>
    <row r="2" spans="1:17" ht="31.5" customHeight="1" x14ac:dyDescent="0.25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</row>
    <row r="3" spans="1:17" ht="42.6" customHeight="1" x14ac:dyDescent="0.25">
      <c r="A3" s="65" t="s">
        <v>1</v>
      </c>
      <c r="B3" s="65" t="s">
        <v>112</v>
      </c>
      <c r="C3" s="65" t="s">
        <v>2</v>
      </c>
      <c r="D3" s="66" t="s">
        <v>3</v>
      </c>
      <c r="E3" s="65" t="s">
        <v>4</v>
      </c>
      <c r="F3" s="65" t="s">
        <v>15</v>
      </c>
      <c r="G3" s="69" t="s">
        <v>5</v>
      </c>
      <c r="H3" s="70"/>
      <c r="I3" s="70"/>
      <c r="J3" s="71"/>
      <c r="K3" s="68" t="s">
        <v>6</v>
      </c>
      <c r="L3" s="68"/>
      <c r="M3" s="68"/>
      <c r="N3" s="65" t="s">
        <v>7</v>
      </c>
      <c r="O3" s="65"/>
      <c r="P3" s="65"/>
      <c r="Q3" s="65"/>
    </row>
    <row r="4" spans="1:17" ht="145.15" customHeight="1" x14ac:dyDescent="0.25">
      <c r="A4" s="65"/>
      <c r="B4" s="65"/>
      <c r="C4" s="65"/>
      <c r="D4" s="67"/>
      <c r="E4" s="65"/>
      <c r="F4" s="65"/>
      <c r="G4" s="53" t="s">
        <v>125</v>
      </c>
      <c r="H4" s="53" t="s">
        <v>126</v>
      </c>
      <c r="I4" s="53" t="s">
        <v>127</v>
      </c>
      <c r="J4" s="53"/>
      <c r="K4" s="54" t="s">
        <v>8</v>
      </c>
      <c r="L4" s="54" t="s">
        <v>9</v>
      </c>
      <c r="M4" s="54" t="s">
        <v>10</v>
      </c>
      <c r="N4" s="54"/>
      <c r="O4" s="55" t="s">
        <v>11</v>
      </c>
      <c r="P4" s="55" t="s">
        <v>111</v>
      </c>
      <c r="Q4" s="55" t="s">
        <v>12</v>
      </c>
    </row>
    <row r="5" spans="1:17" s="51" customFormat="1" ht="31.15" customHeight="1" x14ac:dyDescent="0.25">
      <c r="A5" s="44">
        <v>1</v>
      </c>
      <c r="B5" s="44" t="s">
        <v>128</v>
      </c>
      <c r="C5" s="45"/>
      <c r="D5" s="46" t="s">
        <v>119</v>
      </c>
      <c r="E5" s="47" t="s">
        <v>113</v>
      </c>
      <c r="F5" s="47">
        <v>14</v>
      </c>
      <c r="G5" s="42">
        <v>250</v>
      </c>
      <c r="H5" s="2">
        <v>265</v>
      </c>
      <c r="I5" s="2">
        <v>260</v>
      </c>
      <c r="J5" s="2"/>
      <c r="K5" s="48">
        <f t="shared" ref="K5:K13" si="0">AVERAGE(G5:I5)</f>
        <v>258.33</v>
      </c>
      <c r="L5" s="49">
        <f t="shared" ref="L5:L13" si="1">_xlfn.STDEV.P(G5:I5)</f>
        <v>6.24</v>
      </c>
      <c r="M5" s="50">
        <f t="shared" ref="M5:M13" si="2">L5/K5*100</f>
        <v>2.42</v>
      </c>
      <c r="N5" s="48"/>
      <c r="O5" s="47">
        <f>SMALL(G5:I5,1)</f>
        <v>250</v>
      </c>
      <c r="P5" s="49">
        <f>O5</f>
        <v>250</v>
      </c>
      <c r="Q5" s="49">
        <f>F5*P5</f>
        <v>3500</v>
      </c>
    </row>
    <row r="6" spans="1:17" s="51" customFormat="1" ht="41.25" customHeight="1" x14ac:dyDescent="0.25">
      <c r="A6" s="44">
        <v>2</v>
      </c>
      <c r="B6" s="44" t="s">
        <v>129</v>
      </c>
      <c r="C6" s="45"/>
      <c r="D6" s="46" t="s">
        <v>114</v>
      </c>
      <c r="E6" s="47" t="s">
        <v>117</v>
      </c>
      <c r="F6" s="47">
        <v>50</v>
      </c>
      <c r="G6" s="42">
        <v>90</v>
      </c>
      <c r="H6" s="2">
        <v>110</v>
      </c>
      <c r="I6" s="2">
        <v>99</v>
      </c>
      <c r="J6" s="2"/>
      <c r="K6" s="48">
        <f t="shared" si="0"/>
        <v>99.67</v>
      </c>
      <c r="L6" s="49">
        <f t="shared" si="1"/>
        <v>8.18</v>
      </c>
      <c r="M6" s="50">
        <f t="shared" si="2"/>
        <v>8.2100000000000009</v>
      </c>
      <c r="N6" s="48"/>
      <c r="O6" s="47">
        <f t="shared" ref="O6:O13" si="3">SMALL(G6:I6,1)</f>
        <v>90</v>
      </c>
      <c r="P6" s="49">
        <f t="shared" ref="P6:P13" si="4">O6</f>
        <v>90</v>
      </c>
      <c r="Q6" s="49">
        <f t="shared" ref="Q6:Q13" si="5">F6*P6</f>
        <v>4500</v>
      </c>
    </row>
    <row r="7" spans="1:17" s="51" customFormat="1" ht="33.75" customHeight="1" x14ac:dyDescent="0.25">
      <c r="A7" s="44">
        <v>3</v>
      </c>
      <c r="B7" s="44" t="s">
        <v>130</v>
      </c>
      <c r="C7" s="45"/>
      <c r="D7" s="46" t="s">
        <v>115</v>
      </c>
      <c r="E7" s="47" t="s">
        <v>113</v>
      </c>
      <c r="F7" s="47">
        <v>10</v>
      </c>
      <c r="G7" s="42">
        <v>149</v>
      </c>
      <c r="H7" s="2">
        <v>152</v>
      </c>
      <c r="I7" s="2">
        <v>153</v>
      </c>
      <c r="J7" s="2"/>
      <c r="K7" s="48">
        <f t="shared" si="0"/>
        <v>151.33000000000001</v>
      </c>
      <c r="L7" s="49">
        <f t="shared" si="1"/>
        <v>1.7</v>
      </c>
      <c r="M7" s="50">
        <f t="shared" si="2"/>
        <v>1.1200000000000001</v>
      </c>
      <c r="N7" s="48"/>
      <c r="O7" s="47">
        <f t="shared" si="3"/>
        <v>149</v>
      </c>
      <c r="P7" s="49">
        <f t="shared" si="4"/>
        <v>149</v>
      </c>
      <c r="Q7" s="49">
        <f t="shared" si="5"/>
        <v>1490</v>
      </c>
    </row>
    <row r="8" spans="1:17" s="51" customFormat="1" ht="31.15" customHeight="1" x14ac:dyDescent="0.25">
      <c r="A8" s="44">
        <v>4</v>
      </c>
      <c r="B8" s="44" t="s">
        <v>131</v>
      </c>
      <c r="C8" s="45"/>
      <c r="D8" s="46" t="s">
        <v>116</v>
      </c>
      <c r="E8" s="47" t="s">
        <v>117</v>
      </c>
      <c r="F8" s="47">
        <v>29.6</v>
      </c>
      <c r="G8" s="42">
        <v>63</v>
      </c>
      <c r="H8" s="2">
        <v>66</v>
      </c>
      <c r="I8" s="2">
        <v>65</v>
      </c>
      <c r="J8" s="2"/>
      <c r="K8" s="48">
        <f t="shared" si="0"/>
        <v>64.67</v>
      </c>
      <c r="L8" s="49">
        <f t="shared" si="1"/>
        <v>1.25</v>
      </c>
      <c r="M8" s="50">
        <f t="shared" si="2"/>
        <v>1.93</v>
      </c>
      <c r="N8" s="48"/>
      <c r="O8" s="47">
        <f t="shared" si="3"/>
        <v>63</v>
      </c>
      <c r="P8" s="49">
        <f t="shared" si="4"/>
        <v>63</v>
      </c>
      <c r="Q8" s="49">
        <f t="shared" si="5"/>
        <v>1864.8</v>
      </c>
    </row>
    <row r="9" spans="1:17" s="51" customFormat="1" ht="31.15" customHeight="1" x14ac:dyDescent="0.25">
      <c r="A9" s="44">
        <v>5</v>
      </c>
      <c r="B9" s="44" t="s">
        <v>131</v>
      </c>
      <c r="C9" s="45"/>
      <c r="D9" s="46" t="s">
        <v>120</v>
      </c>
      <c r="E9" s="47" t="s">
        <v>118</v>
      </c>
      <c r="F9" s="47">
        <v>27</v>
      </c>
      <c r="G9" s="42">
        <v>63</v>
      </c>
      <c r="H9" s="2">
        <v>66</v>
      </c>
      <c r="I9" s="2">
        <v>65</v>
      </c>
      <c r="J9" s="2"/>
      <c r="K9" s="48">
        <f t="shared" si="0"/>
        <v>64.67</v>
      </c>
      <c r="L9" s="49">
        <f t="shared" si="1"/>
        <v>1.25</v>
      </c>
      <c r="M9" s="50">
        <f t="shared" si="2"/>
        <v>1.93</v>
      </c>
      <c r="N9" s="48"/>
      <c r="O9" s="47">
        <f t="shared" si="3"/>
        <v>63</v>
      </c>
      <c r="P9" s="49">
        <f t="shared" si="4"/>
        <v>63</v>
      </c>
      <c r="Q9" s="49">
        <f t="shared" si="5"/>
        <v>1701</v>
      </c>
    </row>
    <row r="10" spans="1:17" s="51" customFormat="1" ht="31.15" customHeight="1" x14ac:dyDescent="0.25">
      <c r="A10" s="44">
        <v>6</v>
      </c>
      <c r="B10" s="44" t="s">
        <v>132</v>
      </c>
      <c r="C10" s="45"/>
      <c r="D10" s="46" t="s">
        <v>121</v>
      </c>
      <c r="E10" s="47" t="s">
        <v>117</v>
      </c>
      <c r="F10" s="47">
        <v>21</v>
      </c>
      <c r="G10" s="42">
        <v>65</v>
      </c>
      <c r="H10" s="2">
        <v>69</v>
      </c>
      <c r="I10" s="2">
        <v>67</v>
      </c>
      <c r="J10" s="2"/>
      <c r="K10" s="48">
        <f t="shared" si="0"/>
        <v>67</v>
      </c>
      <c r="L10" s="49">
        <f t="shared" si="1"/>
        <v>1.63</v>
      </c>
      <c r="M10" s="50">
        <f t="shared" si="2"/>
        <v>2.4300000000000002</v>
      </c>
      <c r="N10" s="48"/>
      <c r="O10" s="47">
        <f t="shared" si="3"/>
        <v>65</v>
      </c>
      <c r="P10" s="49">
        <f t="shared" si="4"/>
        <v>65</v>
      </c>
      <c r="Q10" s="49">
        <f t="shared" si="5"/>
        <v>1365</v>
      </c>
    </row>
    <row r="11" spans="1:17" s="51" customFormat="1" ht="31.15" customHeight="1" x14ac:dyDescent="0.25">
      <c r="A11" s="44">
        <v>7</v>
      </c>
      <c r="B11" s="44" t="s">
        <v>133</v>
      </c>
      <c r="C11" s="45"/>
      <c r="D11" s="46" t="s">
        <v>122</v>
      </c>
      <c r="E11" s="47" t="s">
        <v>22</v>
      </c>
      <c r="F11" s="47">
        <v>36</v>
      </c>
      <c r="G11" s="42">
        <v>18</v>
      </c>
      <c r="H11" s="2">
        <v>23</v>
      </c>
      <c r="I11" s="2">
        <v>21</v>
      </c>
      <c r="J11" s="2"/>
      <c r="K11" s="48">
        <f t="shared" si="0"/>
        <v>20.67</v>
      </c>
      <c r="L11" s="49">
        <f t="shared" si="1"/>
        <v>2.0499999999999998</v>
      </c>
      <c r="M11" s="50">
        <f t="shared" si="2"/>
        <v>9.92</v>
      </c>
      <c r="N11" s="48"/>
      <c r="O11" s="47">
        <f t="shared" si="3"/>
        <v>18</v>
      </c>
      <c r="P11" s="49">
        <f t="shared" si="4"/>
        <v>18</v>
      </c>
      <c r="Q11" s="49">
        <f t="shared" si="5"/>
        <v>648</v>
      </c>
    </row>
    <row r="12" spans="1:17" s="51" customFormat="1" ht="31.15" customHeight="1" x14ac:dyDescent="0.25">
      <c r="A12" s="44">
        <v>8</v>
      </c>
      <c r="B12" s="44" t="s">
        <v>134</v>
      </c>
      <c r="C12" s="45"/>
      <c r="D12" s="46" t="s">
        <v>123</v>
      </c>
      <c r="E12" s="47" t="s">
        <v>22</v>
      </c>
      <c r="F12" s="47">
        <v>100</v>
      </c>
      <c r="G12" s="42">
        <v>3</v>
      </c>
      <c r="H12" s="2">
        <v>3.5</v>
      </c>
      <c r="I12" s="2">
        <v>3.7</v>
      </c>
      <c r="J12" s="2"/>
      <c r="K12" s="48">
        <f t="shared" si="0"/>
        <v>3.4</v>
      </c>
      <c r="L12" s="49">
        <f t="shared" si="1"/>
        <v>0.28999999999999998</v>
      </c>
      <c r="M12" s="50">
        <f t="shared" si="2"/>
        <v>8.5299999999999994</v>
      </c>
      <c r="N12" s="48"/>
      <c r="O12" s="47">
        <f t="shared" si="3"/>
        <v>3</v>
      </c>
      <c r="P12" s="49">
        <f t="shared" si="4"/>
        <v>3</v>
      </c>
      <c r="Q12" s="49">
        <f t="shared" si="5"/>
        <v>300</v>
      </c>
    </row>
    <row r="13" spans="1:17" s="51" customFormat="1" ht="31.15" customHeight="1" x14ac:dyDescent="0.25">
      <c r="A13" s="44">
        <v>9</v>
      </c>
      <c r="B13" s="44" t="s">
        <v>135</v>
      </c>
      <c r="C13" s="45"/>
      <c r="D13" s="46" t="s">
        <v>124</v>
      </c>
      <c r="E13" s="47" t="s">
        <v>22</v>
      </c>
      <c r="F13" s="47">
        <v>60</v>
      </c>
      <c r="G13" s="42">
        <v>270</v>
      </c>
      <c r="H13" s="2">
        <v>283</v>
      </c>
      <c r="I13" s="2">
        <v>290</v>
      </c>
      <c r="J13" s="2"/>
      <c r="K13" s="48">
        <f t="shared" si="0"/>
        <v>281</v>
      </c>
      <c r="L13" s="49">
        <f t="shared" si="1"/>
        <v>8.2899999999999991</v>
      </c>
      <c r="M13" s="50">
        <f t="shared" si="2"/>
        <v>2.95</v>
      </c>
      <c r="N13" s="48"/>
      <c r="O13" s="47">
        <f t="shared" si="3"/>
        <v>270</v>
      </c>
      <c r="P13" s="49">
        <f t="shared" si="4"/>
        <v>270</v>
      </c>
      <c r="Q13" s="49">
        <f t="shared" si="5"/>
        <v>16200</v>
      </c>
    </row>
    <row r="14" spans="1:17" s="51" customFormat="1" ht="31.15" customHeight="1" x14ac:dyDescent="0.25">
      <c r="A14" s="56" t="s">
        <v>13</v>
      </c>
      <c r="B14" s="56"/>
      <c r="C14" s="56"/>
      <c r="D14" s="57"/>
      <c r="E14" s="56"/>
      <c r="F14" s="56"/>
      <c r="G14" s="57"/>
      <c r="H14" s="57"/>
      <c r="I14" s="57"/>
      <c r="J14" s="56"/>
      <c r="K14" s="56"/>
      <c r="L14" s="56"/>
      <c r="M14" s="56"/>
      <c r="N14" s="56"/>
      <c r="O14" s="58"/>
      <c r="P14" s="52">
        <f>SUM(P5:P13)</f>
        <v>971</v>
      </c>
      <c r="Q14" s="59">
        <f>SUM(Q5:Q13)</f>
        <v>31568.799999999999</v>
      </c>
    </row>
    <row r="15" spans="1:17" s="43" customFormat="1" ht="18.95" customHeight="1" x14ac:dyDescent="0.25">
      <c r="A15" s="61" t="s">
        <v>14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3"/>
      <c r="Q15" s="60"/>
    </row>
    <row r="16" spans="1:17" ht="18.95" customHeight="1" x14ac:dyDescent="0.25">
      <c r="H16" s="4"/>
      <c r="I16" s="4"/>
      <c r="J16" s="4"/>
    </row>
    <row r="17" spans="2:7" ht="18.95" customHeight="1" x14ac:dyDescent="0.25">
      <c r="B17" s="1"/>
      <c r="C17" s="1"/>
      <c r="D17" s="1"/>
      <c r="E17" s="1"/>
      <c r="F17" s="1"/>
      <c r="G17" s="1"/>
    </row>
    <row r="18" spans="2:7" ht="18.95" customHeight="1" x14ac:dyDescent="0.25">
      <c r="B18" s="1"/>
      <c r="C18" s="1"/>
      <c r="D18" s="1"/>
      <c r="E18" s="1"/>
      <c r="F18" s="1"/>
      <c r="G18" s="1"/>
    </row>
  </sheetData>
  <mergeCells count="13">
    <mergeCell ref="A14:O14"/>
    <mergeCell ref="Q14:Q15"/>
    <mergeCell ref="A15:P15"/>
    <mergeCell ref="A2:Q2"/>
    <mergeCell ref="A3:A4"/>
    <mergeCell ref="B3:B4"/>
    <mergeCell ref="C3:C4"/>
    <mergeCell ref="D3:D4"/>
    <mergeCell ref="E3:E4"/>
    <mergeCell ref="F3:F4"/>
    <mergeCell ref="K3:M3"/>
    <mergeCell ref="N3:Q3"/>
    <mergeCell ref="G3:J3"/>
  </mergeCells>
  <pageMargins left="0.7" right="0.7" top="0.75" bottom="0.75" header="0.3" footer="0.3"/>
  <pageSetup paperSize="9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4"/>
  <sheetViews>
    <sheetView workbookViewId="0">
      <selection activeCell="M67" sqref="M67"/>
    </sheetView>
  </sheetViews>
  <sheetFormatPr defaultRowHeight="22.5" customHeight="1" x14ac:dyDescent="0.25"/>
  <cols>
    <col min="2" max="2" width="15.28515625" customWidth="1"/>
  </cols>
  <sheetData>
    <row r="1" spans="1:21" ht="22.5" customHeight="1" thickTop="1" thickBot="1" x14ac:dyDescent="0.3">
      <c r="A1" s="5" t="s">
        <v>1</v>
      </c>
      <c r="B1" s="6" t="s">
        <v>17</v>
      </c>
      <c r="C1" s="6" t="s">
        <v>18</v>
      </c>
      <c r="D1" s="6" t="s">
        <v>19</v>
      </c>
      <c r="E1" s="6" t="s">
        <v>16</v>
      </c>
      <c r="F1" s="7" t="s">
        <v>20</v>
      </c>
    </row>
    <row r="2" spans="1:21" ht="22.5" customHeight="1" thickBot="1" x14ac:dyDescent="0.3">
      <c r="A2" s="8">
        <v>1</v>
      </c>
      <c r="B2" s="9" t="s">
        <v>21</v>
      </c>
      <c r="C2" s="10">
        <v>10</v>
      </c>
      <c r="D2" s="9" t="s">
        <v>22</v>
      </c>
      <c r="E2" s="10">
        <v>462.5</v>
      </c>
      <c r="F2" s="11">
        <v>4625</v>
      </c>
      <c r="H2" s="16">
        <v>1</v>
      </c>
      <c r="I2" s="17" t="s">
        <v>21</v>
      </c>
      <c r="J2" s="18">
        <v>10</v>
      </c>
      <c r="K2" s="17" t="s">
        <v>22</v>
      </c>
      <c r="L2" s="18">
        <v>472</v>
      </c>
      <c r="M2" s="19">
        <v>4720</v>
      </c>
      <c r="O2" s="23">
        <v>1</v>
      </c>
      <c r="P2" s="24" t="s">
        <v>21</v>
      </c>
      <c r="Q2" s="25"/>
      <c r="R2" s="26">
        <v>5</v>
      </c>
      <c r="S2" s="24" t="s">
        <v>22</v>
      </c>
      <c r="T2" s="26">
        <v>444.3</v>
      </c>
      <c r="U2" s="39">
        <v>2221.5</v>
      </c>
    </row>
    <row r="3" spans="1:21" ht="22.5" customHeight="1" thickBot="1" x14ac:dyDescent="0.3">
      <c r="A3" s="8">
        <v>2</v>
      </c>
      <c r="B3" s="9" t="s">
        <v>23</v>
      </c>
      <c r="C3" s="10">
        <v>10</v>
      </c>
      <c r="D3" s="9" t="s">
        <v>22</v>
      </c>
      <c r="E3" s="10">
        <v>342.5</v>
      </c>
      <c r="F3" s="11">
        <v>3425</v>
      </c>
      <c r="H3" s="20">
        <v>2</v>
      </c>
      <c r="I3" s="21" t="s">
        <v>23</v>
      </c>
      <c r="J3" s="22">
        <v>10</v>
      </c>
      <c r="K3" s="21" t="s">
        <v>22</v>
      </c>
      <c r="L3" s="22">
        <v>349.5</v>
      </c>
      <c r="M3" s="22">
        <v>3495</v>
      </c>
      <c r="O3" s="27">
        <v>2</v>
      </c>
      <c r="P3" s="28" t="s">
        <v>23</v>
      </c>
      <c r="Q3" s="29"/>
      <c r="R3" s="30">
        <v>10</v>
      </c>
      <c r="S3" s="28" t="s">
        <v>22</v>
      </c>
      <c r="T3" s="30">
        <v>329.4</v>
      </c>
      <c r="U3" s="39">
        <v>3294</v>
      </c>
    </row>
    <row r="4" spans="1:21" ht="22.5" customHeight="1" thickBot="1" x14ac:dyDescent="0.3">
      <c r="A4" s="8">
        <v>3</v>
      </c>
      <c r="B4" s="9" t="s">
        <v>24</v>
      </c>
      <c r="C4" s="10">
        <v>20</v>
      </c>
      <c r="D4" s="9" t="s">
        <v>22</v>
      </c>
      <c r="E4" s="10">
        <v>562.5</v>
      </c>
      <c r="F4" s="11">
        <v>11250</v>
      </c>
      <c r="H4" s="20">
        <v>3</v>
      </c>
      <c r="I4" s="21" t="s">
        <v>24</v>
      </c>
      <c r="J4" s="22">
        <v>20</v>
      </c>
      <c r="K4" s="21" t="s">
        <v>22</v>
      </c>
      <c r="L4" s="22">
        <v>574</v>
      </c>
      <c r="M4" s="22">
        <v>11480</v>
      </c>
      <c r="O4" s="27">
        <v>3</v>
      </c>
      <c r="P4" s="28" t="s">
        <v>24</v>
      </c>
      <c r="Q4" s="29"/>
      <c r="R4" s="30">
        <v>12</v>
      </c>
      <c r="S4" s="28" t="s">
        <v>22</v>
      </c>
      <c r="T4" s="30">
        <v>540.4</v>
      </c>
      <c r="U4" s="39">
        <v>6484.8</v>
      </c>
    </row>
    <row r="5" spans="1:21" ht="22.5" customHeight="1" thickBot="1" x14ac:dyDescent="0.3">
      <c r="A5" s="8">
        <v>4</v>
      </c>
      <c r="B5" s="9" t="s">
        <v>25</v>
      </c>
      <c r="C5" s="10">
        <v>10</v>
      </c>
      <c r="D5" s="9" t="s">
        <v>22</v>
      </c>
      <c r="E5" s="10">
        <v>562.5</v>
      </c>
      <c r="F5" s="11">
        <v>5625</v>
      </c>
      <c r="H5" s="20">
        <v>4</v>
      </c>
      <c r="I5" s="21" t="s">
        <v>25</v>
      </c>
      <c r="J5" s="22">
        <v>10</v>
      </c>
      <c r="K5" s="21" t="s">
        <v>22</v>
      </c>
      <c r="L5" s="22">
        <v>574</v>
      </c>
      <c r="M5" s="22">
        <v>5740</v>
      </c>
      <c r="O5" s="27">
        <v>4</v>
      </c>
      <c r="P5" s="28" t="s">
        <v>25</v>
      </c>
      <c r="Q5" s="28" t="s">
        <v>85</v>
      </c>
      <c r="R5" s="30">
        <v>8</v>
      </c>
      <c r="S5" s="28" t="s">
        <v>22</v>
      </c>
      <c r="T5" s="30">
        <v>540.4</v>
      </c>
      <c r="U5" s="39">
        <v>4323.2</v>
      </c>
    </row>
    <row r="6" spans="1:21" ht="22.5" customHeight="1" thickBot="1" x14ac:dyDescent="0.3">
      <c r="A6" s="8">
        <v>5</v>
      </c>
      <c r="B6" s="9" t="s">
        <v>26</v>
      </c>
      <c r="C6" s="10">
        <v>10</v>
      </c>
      <c r="D6" s="9" t="s">
        <v>22</v>
      </c>
      <c r="E6" s="10">
        <v>312.5</v>
      </c>
      <c r="F6" s="11">
        <v>3125</v>
      </c>
      <c r="H6" s="20">
        <v>5</v>
      </c>
      <c r="I6" s="21" t="s">
        <v>26</v>
      </c>
      <c r="J6" s="22">
        <v>10</v>
      </c>
      <c r="K6" s="21" t="s">
        <v>22</v>
      </c>
      <c r="L6" s="22">
        <v>319</v>
      </c>
      <c r="M6" s="22">
        <v>3190</v>
      </c>
      <c r="O6" s="27">
        <v>5</v>
      </c>
      <c r="P6" s="28" t="s">
        <v>26</v>
      </c>
      <c r="Q6" s="29"/>
      <c r="R6" s="30">
        <v>8</v>
      </c>
      <c r="S6" s="28" t="s">
        <v>22</v>
      </c>
      <c r="T6" s="30">
        <v>300.2</v>
      </c>
      <c r="U6" s="39">
        <v>2401.6</v>
      </c>
    </row>
    <row r="7" spans="1:21" ht="22.5" customHeight="1" thickBot="1" x14ac:dyDescent="0.3">
      <c r="A7" s="8">
        <v>6</v>
      </c>
      <c r="B7" s="9" t="s">
        <v>27</v>
      </c>
      <c r="C7" s="10">
        <v>10</v>
      </c>
      <c r="D7" s="9" t="s">
        <v>22</v>
      </c>
      <c r="E7" s="10">
        <v>305</v>
      </c>
      <c r="F7" s="11">
        <v>3050</v>
      </c>
      <c r="H7" s="20">
        <v>6</v>
      </c>
      <c r="I7" s="21" t="s">
        <v>27</v>
      </c>
      <c r="J7" s="22">
        <v>10</v>
      </c>
      <c r="K7" s="21" t="s">
        <v>22</v>
      </c>
      <c r="L7" s="22">
        <v>311</v>
      </c>
      <c r="M7" s="22">
        <v>3110</v>
      </c>
      <c r="O7" s="27">
        <v>6</v>
      </c>
      <c r="P7" s="28" t="s">
        <v>27</v>
      </c>
      <c r="Q7" s="29"/>
      <c r="R7" s="30">
        <v>8</v>
      </c>
      <c r="S7" s="28" t="s">
        <v>22</v>
      </c>
      <c r="T7" s="30">
        <v>293.3</v>
      </c>
      <c r="U7" s="39">
        <v>2346.4</v>
      </c>
    </row>
    <row r="8" spans="1:21" ht="22.5" customHeight="1" thickBot="1" x14ac:dyDescent="0.3">
      <c r="A8" s="8">
        <v>7</v>
      </c>
      <c r="B8" s="9" t="s">
        <v>28</v>
      </c>
      <c r="C8" s="10">
        <v>5</v>
      </c>
      <c r="D8" s="9" t="s">
        <v>22</v>
      </c>
      <c r="E8" s="10">
        <v>5176.5</v>
      </c>
      <c r="F8" s="11">
        <v>25882.5</v>
      </c>
      <c r="H8" s="20">
        <v>7</v>
      </c>
      <c r="I8" s="21" t="s">
        <v>28</v>
      </c>
      <c r="J8" s="22">
        <v>5</v>
      </c>
      <c r="K8" s="21" t="s">
        <v>22</v>
      </c>
      <c r="L8" s="22">
        <v>5280</v>
      </c>
      <c r="M8" s="22">
        <v>26400</v>
      </c>
      <c r="O8" s="27">
        <v>7</v>
      </c>
      <c r="P8" s="28" t="s">
        <v>86</v>
      </c>
      <c r="Q8" s="29"/>
      <c r="R8" s="30">
        <v>5</v>
      </c>
      <c r="S8" s="28" t="s">
        <v>22</v>
      </c>
      <c r="T8" s="31">
        <v>4974.7</v>
      </c>
      <c r="U8" s="39">
        <v>24873.5</v>
      </c>
    </row>
    <row r="9" spans="1:21" ht="22.5" customHeight="1" thickBot="1" x14ac:dyDescent="0.3">
      <c r="A9" s="8">
        <v>8</v>
      </c>
      <c r="B9" s="9" t="s">
        <v>29</v>
      </c>
      <c r="C9" s="10">
        <v>5</v>
      </c>
      <c r="D9" s="9" t="s">
        <v>22</v>
      </c>
      <c r="E9" s="10">
        <v>946</v>
      </c>
      <c r="F9" s="11">
        <v>4730</v>
      </c>
      <c r="H9" s="20">
        <v>8</v>
      </c>
      <c r="I9" s="21" t="s">
        <v>29</v>
      </c>
      <c r="J9" s="22">
        <v>5</v>
      </c>
      <c r="K9" s="21" t="s">
        <v>22</v>
      </c>
      <c r="L9" s="22">
        <v>965</v>
      </c>
      <c r="M9" s="22">
        <v>4825</v>
      </c>
      <c r="O9" s="27">
        <v>8</v>
      </c>
      <c r="P9" s="28" t="s">
        <v>29</v>
      </c>
      <c r="Q9" s="29"/>
      <c r="R9" s="30">
        <v>5</v>
      </c>
      <c r="S9" s="28" t="s">
        <v>22</v>
      </c>
      <c r="T9" s="30">
        <v>909.2</v>
      </c>
      <c r="U9" s="39">
        <v>4546</v>
      </c>
    </row>
    <row r="10" spans="1:21" ht="22.5" customHeight="1" thickBot="1" x14ac:dyDescent="0.3">
      <c r="A10" s="8">
        <v>9</v>
      </c>
      <c r="B10" s="9" t="s">
        <v>30</v>
      </c>
      <c r="C10" s="10">
        <v>20</v>
      </c>
      <c r="D10" s="9" t="s">
        <v>22</v>
      </c>
      <c r="E10" s="10">
        <v>1344</v>
      </c>
      <c r="F10" s="11">
        <v>26880</v>
      </c>
      <c r="H10" s="20">
        <v>9</v>
      </c>
      <c r="I10" s="21" t="s">
        <v>30</v>
      </c>
      <c r="J10" s="22">
        <v>20</v>
      </c>
      <c r="K10" s="21" t="s">
        <v>22</v>
      </c>
      <c r="L10" s="22">
        <v>1371</v>
      </c>
      <c r="M10" s="22">
        <v>27420</v>
      </c>
      <c r="O10" s="27">
        <v>9</v>
      </c>
      <c r="P10" s="28" t="s">
        <v>30</v>
      </c>
      <c r="Q10" s="28" t="s">
        <v>87</v>
      </c>
      <c r="R10" s="30">
        <v>15</v>
      </c>
      <c r="S10" s="28" t="s">
        <v>22</v>
      </c>
      <c r="T10" s="31">
        <v>1291.5999999999999</v>
      </c>
      <c r="U10" s="39">
        <v>19374</v>
      </c>
    </row>
    <row r="11" spans="1:21" ht="22.5" customHeight="1" thickBot="1" x14ac:dyDescent="0.3">
      <c r="A11" s="8">
        <v>10</v>
      </c>
      <c r="B11" s="9" t="s">
        <v>31</v>
      </c>
      <c r="C11" s="10">
        <v>20</v>
      </c>
      <c r="D11" s="9" t="s">
        <v>22</v>
      </c>
      <c r="E11" s="10">
        <v>671</v>
      </c>
      <c r="F11" s="11">
        <v>13420</v>
      </c>
      <c r="H11" s="20">
        <v>10</v>
      </c>
      <c r="I11" s="21" t="s">
        <v>31</v>
      </c>
      <c r="J11" s="22">
        <v>20</v>
      </c>
      <c r="K11" s="21" t="s">
        <v>22</v>
      </c>
      <c r="L11" s="22">
        <v>684.5</v>
      </c>
      <c r="M11" s="22">
        <v>13690</v>
      </c>
      <c r="O11" s="27">
        <v>10</v>
      </c>
      <c r="P11" s="28" t="s">
        <v>88</v>
      </c>
      <c r="Q11" s="29"/>
      <c r="R11" s="30">
        <v>20</v>
      </c>
      <c r="S11" s="28" t="s">
        <v>22</v>
      </c>
      <c r="T11" s="30">
        <v>645</v>
      </c>
      <c r="U11" s="39">
        <v>12900</v>
      </c>
    </row>
    <row r="12" spans="1:21" ht="22.5" customHeight="1" thickBot="1" x14ac:dyDescent="0.3">
      <c r="A12" s="8">
        <v>11</v>
      </c>
      <c r="B12" s="9" t="s">
        <v>32</v>
      </c>
      <c r="C12" s="10">
        <v>30</v>
      </c>
      <c r="D12" s="9" t="s">
        <v>22</v>
      </c>
      <c r="E12" s="10">
        <v>273</v>
      </c>
      <c r="F12" s="11">
        <v>8190</v>
      </c>
      <c r="H12" s="20">
        <v>11</v>
      </c>
      <c r="I12" s="21" t="s">
        <v>32</v>
      </c>
      <c r="J12" s="22">
        <v>30</v>
      </c>
      <c r="K12" s="21" t="s">
        <v>22</v>
      </c>
      <c r="L12" s="22">
        <v>278.5</v>
      </c>
      <c r="M12" s="22">
        <v>8355</v>
      </c>
      <c r="O12" s="27">
        <v>11</v>
      </c>
      <c r="P12" s="28" t="s">
        <v>32</v>
      </c>
      <c r="Q12" s="28" t="s">
        <v>89</v>
      </c>
      <c r="R12" s="30">
        <v>20</v>
      </c>
      <c r="S12" s="28" t="s">
        <v>22</v>
      </c>
      <c r="T12" s="30">
        <v>262.5</v>
      </c>
      <c r="U12" s="39">
        <v>5250</v>
      </c>
    </row>
    <row r="13" spans="1:21" ht="22.5" customHeight="1" thickBot="1" x14ac:dyDescent="0.3">
      <c r="A13" s="8">
        <v>12</v>
      </c>
      <c r="B13" s="9" t="s">
        <v>33</v>
      </c>
      <c r="C13" s="10">
        <v>30</v>
      </c>
      <c r="D13" s="9" t="s">
        <v>22</v>
      </c>
      <c r="E13" s="10">
        <v>309</v>
      </c>
      <c r="F13" s="11">
        <v>9270</v>
      </c>
      <c r="H13" s="20">
        <v>12</v>
      </c>
      <c r="I13" s="21" t="s">
        <v>33</v>
      </c>
      <c r="J13" s="22">
        <v>30</v>
      </c>
      <c r="K13" s="21" t="s">
        <v>22</v>
      </c>
      <c r="L13" s="22">
        <v>315</v>
      </c>
      <c r="M13" s="22">
        <v>9450</v>
      </c>
      <c r="O13" s="27">
        <v>12</v>
      </c>
      <c r="P13" s="28" t="s">
        <v>33</v>
      </c>
      <c r="Q13" s="29"/>
      <c r="R13" s="30">
        <v>20</v>
      </c>
      <c r="S13" s="28" t="s">
        <v>22</v>
      </c>
      <c r="T13" s="30">
        <v>296.8</v>
      </c>
      <c r="U13" s="39">
        <v>5936</v>
      </c>
    </row>
    <row r="14" spans="1:21" ht="22.5" customHeight="1" thickBot="1" x14ac:dyDescent="0.3">
      <c r="A14" s="8">
        <v>13</v>
      </c>
      <c r="B14" s="9" t="s">
        <v>34</v>
      </c>
      <c r="C14" s="10">
        <v>30</v>
      </c>
      <c r="D14" s="9" t="s">
        <v>22</v>
      </c>
      <c r="E14" s="10">
        <v>292.5</v>
      </c>
      <c r="F14" s="11">
        <v>8775</v>
      </c>
      <c r="H14" s="20">
        <v>13</v>
      </c>
      <c r="I14" s="21" t="s">
        <v>34</v>
      </c>
      <c r="J14" s="22">
        <v>30</v>
      </c>
      <c r="K14" s="21" t="s">
        <v>22</v>
      </c>
      <c r="L14" s="22">
        <v>298.5</v>
      </c>
      <c r="M14" s="22">
        <v>8955</v>
      </c>
      <c r="O14" s="27">
        <v>13</v>
      </c>
      <c r="P14" s="28" t="s">
        <v>34</v>
      </c>
      <c r="Q14" s="29"/>
      <c r="R14" s="30">
        <v>25</v>
      </c>
      <c r="S14" s="28" t="s">
        <v>22</v>
      </c>
      <c r="T14" s="30">
        <v>281.3</v>
      </c>
      <c r="U14" s="39">
        <v>7032.5</v>
      </c>
    </row>
    <row r="15" spans="1:21" ht="22.5" customHeight="1" thickBot="1" x14ac:dyDescent="0.3">
      <c r="A15" s="8">
        <v>14</v>
      </c>
      <c r="B15" s="9" t="s">
        <v>35</v>
      </c>
      <c r="C15" s="10">
        <v>50</v>
      </c>
      <c r="D15" s="9" t="s">
        <v>22</v>
      </c>
      <c r="E15" s="10">
        <v>317.5</v>
      </c>
      <c r="F15" s="11">
        <v>15875</v>
      </c>
      <c r="H15" s="20">
        <v>14</v>
      </c>
      <c r="I15" s="21" t="s">
        <v>35</v>
      </c>
      <c r="J15" s="22">
        <v>50</v>
      </c>
      <c r="K15" s="21" t="s">
        <v>22</v>
      </c>
      <c r="L15" s="22">
        <v>324</v>
      </c>
      <c r="M15" s="22">
        <v>16200</v>
      </c>
      <c r="O15" s="27">
        <v>14</v>
      </c>
      <c r="P15" s="28" t="s">
        <v>35</v>
      </c>
      <c r="Q15" s="28" t="s">
        <v>90</v>
      </c>
      <c r="R15" s="30">
        <v>45</v>
      </c>
      <c r="S15" s="28" t="s">
        <v>22</v>
      </c>
      <c r="T15" s="30">
        <v>305.3</v>
      </c>
      <c r="U15" s="39">
        <v>13738.5</v>
      </c>
    </row>
    <row r="16" spans="1:21" ht="22.5" customHeight="1" thickBot="1" x14ac:dyDescent="0.3">
      <c r="A16" s="8">
        <v>15</v>
      </c>
      <c r="B16" s="9" t="s">
        <v>36</v>
      </c>
      <c r="C16" s="10">
        <v>50</v>
      </c>
      <c r="D16" s="9" t="s">
        <v>22</v>
      </c>
      <c r="E16" s="10">
        <v>459</v>
      </c>
      <c r="F16" s="11">
        <v>22950</v>
      </c>
      <c r="H16" s="20">
        <v>15</v>
      </c>
      <c r="I16" s="21" t="s">
        <v>36</v>
      </c>
      <c r="J16" s="22">
        <v>50</v>
      </c>
      <c r="K16" s="21" t="s">
        <v>22</v>
      </c>
      <c r="L16" s="22">
        <v>468</v>
      </c>
      <c r="M16" s="22">
        <v>23400</v>
      </c>
      <c r="O16" s="27">
        <v>15</v>
      </c>
      <c r="P16" s="28" t="s">
        <v>36</v>
      </c>
      <c r="Q16" s="28" t="s">
        <v>91</v>
      </c>
      <c r="R16" s="30">
        <v>40</v>
      </c>
      <c r="S16" s="28" t="s">
        <v>22</v>
      </c>
      <c r="T16" s="30">
        <v>440.9</v>
      </c>
      <c r="U16" s="39">
        <v>17636</v>
      </c>
    </row>
    <row r="17" spans="1:21" ht="22.5" customHeight="1" thickBot="1" x14ac:dyDescent="0.3">
      <c r="A17" s="8">
        <v>16</v>
      </c>
      <c r="B17" s="9" t="s">
        <v>37</v>
      </c>
      <c r="C17" s="10">
        <v>10</v>
      </c>
      <c r="D17" s="9" t="s">
        <v>22</v>
      </c>
      <c r="E17" s="10">
        <v>1374.5</v>
      </c>
      <c r="F17" s="11">
        <v>13745</v>
      </c>
      <c r="H17" s="20">
        <v>16</v>
      </c>
      <c r="I17" s="21" t="s">
        <v>37</v>
      </c>
      <c r="J17" s="22">
        <v>10</v>
      </c>
      <c r="K17" s="21" t="s">
        <v>22</v>
      </c>
      <c r="L17" s="22">
        <v>1402</v>
      </c>
      <c r="M17" s="22">
        <v>14020</v>
      </c>
      <c r="O17" s="27">
        <v>16</v>
      </c>
      <c r="P17" s="28" t="s">
        <v>92</v>
      </c>
      <c r="Q17" s="29"/>
      <c r="R17" s="30">
        <v>8</v>
      </c>
      <c r="S17" s="28" t="s">
        <v>22</v>
      </c>
      <c r="T17" s="31">
        <v>1320.9</v>
      </c>
      <c r="U17" s="39">
        <v>10567.2</v>
      </c>
    </row>
    <row r="18" spans="1:21" ht="22.5" customHeight="1" thickBot="1" x14ac:dyDescent="0.3">
      <c r="A18" s="8">
        <v>17</v>
      </c>
      <c r="B18" s="9" t="s">
        <v>38</v>
      </c>
      <c r="C18" s="10">
        <v>10</v>
      </c>
      <c r="D18" s="9" t="s">
        <v>22</v>
      </c>
      <c r="E18" s="10">
        <v>2235</v>
      </c>
      <c r="F18" s="11">
        <v>22350</v>
      </c>
      <c r="H18" s="20">
        <v>17</v>
      </c>
      <c r="I18" s="21" t="s">
        <v>38</v>
      </c>
      <c r="J18" s="22">
        <v>10</v>
      </c>
      <c r="K18" s="21" t="s">
        <v>22</v>
      </c>
      <c r="L18" s="22">
        <v>2279.5</v>
      </c>
      <c r="M18" s="22">
        <v>22795</v>
      </c>
      <c r="O18" s="27">
        <v>17</v>
      </c>
      <c r="P18" s="28" t="s">
        <v>93</v>
      </c>
      <c r="Q18" s="29"/>
      <c r="R18" s="30">
        <v>8</v>
      </c>
      <c r="S18" s="28" t="s">
        <v>22</v>
      </c>
      <c r="T18" s="31">
        <v>2147.6999999999998</v>
      </c>
      <c r="U18" s="39">
        <v>17181.599999999999</v>
      </c>
    </row>
    <row r="19" spans="1:21" ht="22.5" customHeight="1" thickBot="1" x14ac:dyDescent="0.3">
      <c r="A19" s="8">
        <v>18</v>
      </c>
      <c r="B19" s="9" t="s">
        <v>39</v>
      </c>
      <c r="C19" s="10">
        <v>5</v>
      </c>
      <c r="D19" s="9" t="s">
        <v>22</v>
      </c>
      <c r="E19" s="10">
        <v>3436</v>
      </c>
      <c r="F19" s="11">
        <v>17180</v>
      </c>
      <c r="H19" s="20">
        <v>18</v>
      </c>
      <c r="I19" s="21" t="s">
        <v>39</v>
      </c>
      <c r="J19" s="22">
        <v>5</v>
      </c>
      <c r="K19" s="21" t="s">
        <v>22</v>
      </c>
      <c r="L19" s="22">
        <v>3504.5</v>
      </c>
      <c r="M19" s="22">
        <v>17522.5</v>
      </c>
      <c r="O19" s="27">
        <v>18</v>
      </c>
      <c r="P19" s="28" t="s">
        <v>39</v>
      </c>
      <c r="Q19" s="28" t="s">
        <v>94</v>
      </c>
      <c r="R19" s="30">
        <v>3</v>
      </c>
      <c r="S19" s="28" t="s">
        <v>22</v>
      </c>
      <c r="T19" s="31">
        <v>3302.1</v>
      </c>
      <c r="U19" s="39">
        <v>9906.2999999999993</v>
      </c>
    </row>
    <row r="20" spans="1:21" ht="22.5" customHeight="1" thickBot="1" x14ac:dyDescent="0.3">
      <c r="A20" s="8">
        <v>19</v>
      </c>
      <c r="B20" s="9" t="s">
        <v>40</v>
      </c>
      <c r="C20" s="10">
        <v>10</v>
      </c>
      <c r="D20" s="9" t="s">
        <v>22</v>
      </c>
      <c r="E20" s="10">
        <v>392.5</v>
      </c>
      <c r="F20" s="11">
        <v>3925</v>
      </c>
      <c r="H20" s="20">
        <v>19</v>
      </c>
      <c r="I20" s="21" t="s">
        <v>40</v>
      </c>
      <c r="J20" s="22">
        <v>10</v>
      </c>
      <c r="K20" s="21" t="s">
        <v>22</v>
      </c>
      <c r="L20" s="22">
        <v>400.5</v>
      </c>
      <c r="M20" s="22">
        <v>4005</v>
      </c>
      <c r="O20" s="27">
        <v>19</v>
      </c>
      <c r="P20" s="28" t="s">
        <v>40</v>
      </c>
      <c r="Q20" s="29"/>
      <c r="R20" s="30">
        <v>10</v>
      </c>
      <c r="S20" s="28" t="s">
        <v>22</v>
      </c>
      <c r="T20" s="30">
        <v>377.4</v>
      </c>
      <c r="U20" s="39">
        <v>3774</v>
      </c>
    </row>
    <row r="21" spans="1:21" ht="22.5" customHeight="1" thickBot="1" x14ac:dyDescent="0.3">
      <c r="A21" s="8">
        <v>20</v>
      </c>
      <c r="B21" s="9" t="s">
        <v>41</v>
      </c>
      <c r="C21" s="10">
        <v>10</v>
      </c>
      <c r="D21" s="9" t="s">
        <v>22</v>
      </c>
      <c r="E21" s="10">
        <v>558.5</v>
      </c>
      <c r="F21" s="11">
        <v>5585</v>
      </c>
      <c r="H21" s="20">
        <v>20</v>
      </c>
      <c r="I21" s="21" t="s">
        <v>41</v>
      </c>
      <c r="J21" s="22">
        <v>10</v>
      </c>
      <c r="K21" s="21" t="s">
        <v>22</v>
      </c>
      <c r="L21" s="22">
        <v>569.5</v>
      </c>
      <c r="M21" s="22">
        <v>5695</v>
      </c>
      <c r="O21" s="27">
        <v>20</v>
      </c>
      <c r="P21" s="28" t="s">
        <v>41</v>
      </c>
      <c r="Q21" s="29"/>
      <c r="R21" s="30">
        <v>10</v>
      </c>
      <c r="S21" s="28" t="s">
        <v>22</v>
      </c>
      <c r="T21" s="30">
        <v>536.9</v>
      </c>
      <c r="U21" s="39">
        <v>5369</v>
      </c>
    </row>
    <row r="22" spans="1:21" ht="22.5" customHeight="1" thickBot="1" x14ac:dyDescent="0.3">
      <c r="A22" s="8">
        <v>21</v>
      </c>
      <c r="B22" s="9" t="s">
        <v>42</v>
      </c>
      <c r="C22" s="10">
        <v>20</v>
      </c>
      <c r="D22" s="9" t="s">
        <v>22</v>
      </c>
      <c r="E22" s="10">
        <v>189</v>
      </c>
      <c r="F22" s="11">
        <v>3780</v>
      </c>
      <c r="H22" s="20">
        <v>21</v>
      </c>
      <c r="I22" s="21" t="s">
        <v>42</v>
      </c>
      <c r="J22" s="22">
        <v>20</v>
      </c>
      <c r="K22" s="21" t="s">
        <v>22</v>
      </c>
      <c r="L22" s="22">
        <v>193</v>
      </c>
      <c r="M22" s="22">
        <v>3860</v>
      </c>
      <c r="O22" s="27">
        <v>21</v>
      </c>
      <c r="P22" s="28" t="s">
        <v>42</v>
      </c>
      <c r="Q22" s="29"/>
      <c r="R22" s="30">
        <v>20</v>
      </c>
      <c r="S22" s="28" t="s">
        <v>22</v>
      </c>
      <c r="T22" s="30">
        <v>181.8</v>
      </c>
      <c r="U22" s="39">
        <v>3636</v>
      </c>
    </row>
    <row r="23" spans="1:21" ht="22.5" customHeight="1" thickBot="1" x14ac:dyDescent="0.3">
      <c r="A23" s="8">
        <v>22</v>
      </c>
      <c r="B23" s="9" t="s">
        <v>43</v>
      </c>
      <c r="C23" s="10">
        <v>10</v>
      </c>
      <c r="D23" s="9" t="s">
        <v>22</v>
      </c>
      <c r="E23" s="10">
        <v>246.5</v>
      </c>
      <c r="F23" s="11">
        <v>2465</v>
      </c>
      <c r="H23" s="20">
        <v>22</v>
      </c>
      <c r="I23" s="21" t="s">
        <v>43</v>
      </c>
      <c r="J23" s="22">
        <v>10</v>
      </c>
      <c r="K23" s="21" t="s">
        <v>22</v>
      </c>
      <c r="L23" s="22">
        <v>251.5</v>
      </c>
      <c r="M23" s="22">
        <v>2515</v>
      </c>
      <c r="O23" s="27">
        <v>22</v>
      </c>
      <c r="P23" s="28" t="s">
        <v>43</v>
      </c>
      <c r="Q23" s="29"/>
      <c r="R23" s="30">
        <v>10</v>
      </c>
      <c r="S23" s="28" t="s">
        <v>22</v>
      </c>
      <c r="T23" s="30">
        <v>236.7</v>
      </c>
      <c r="U23" s="39">
        <v>2367</v>
      </c>
    </row>
    <row r="24" spans="1:21" ht="22.5" customHeight="1" thickBot="1" x14ac:dyDescent="0.3">
      <c r="A24" s="8">
        <v>23</v>
      </c>
      <c r="B24" s="9" t="s">
        <v>44</v>
      </c>
      <c r="C24" s="10">
        <v>20</v>
      </c>
      <c r="D24" s="9" t="s">
        <v>22</v>
      </c>
      <c r="E24" s="10">
        <v>64.5</v>
      </c>
      <c r="F24" s="11">
        <v>1290</v>
      </c>
      <c r="H24" s="20">
        <v>23</v>
      </c>
      <c r="I24" s="21" t="s">
        <v>44</v>
      </c>
      <c r="J24" s="22">
        <v>20</v>
      </c>
      <c r="K24" s="21" t="s">
        <v>22</v>
      </c>
      <c r="L24" s="22">
        <v>66</v>
      </c>
      <c r="M24" s="22">
        <v>1320</v>
      </c>
      <c r="O24" s="27">
        <v>23</v>
      </c>
      <c r="P24" s="28" t="s">
        <v>44</v>
      </c>
      <c r="Q24" s="29"/>
      <c r="R24" s="30">
        <v>20</v>
      </c>
      <c r="S24" s="28" t="s">
        <v>22</v>
      </c>
      <c r="T24" s="30">
        <v>61.8</v>
      </c>
      <c r="U24" s="39">
        <v>1236</v>
      </c>
    </row>
    <row r="25" spans="1:21" ht="22.5" customHeight="1" thickBot="1" x14ac:dyDescent="0.3">
      <c r="A25" s="8">
        <v>24</v>
      </c>
      <c r="B25" s="9" t="s">
        <v>45</v>
      </c>
      <c r="C25" s="10">
        <v>20</v>
      </c>
      <c r="D25" s="9" t="s">
        <v>22</v>
      </c>
      <c r="E25" s="10">
        <v>84</v>
      </c>
      <c r="F25" s="11">
        <v>1680</v>
      </c>
      <c r="H25" s="20">
        <v>24</v>
      </c>
      <c r="I25" s="21" t="s">
        <v>45</v>
      </c>
      <c r="J25" s="22">
        <v>20</v>
      </c>
      <c r="K25" s="21" t="s">
        <v>22</v>
      </c>
      <c r="L25" s="22">
        <v>85.5</v>
      </c>
      <c r="M25" s="22">
        <v>1710</v>
      </c>
      <c r="O25" s="27">
        <v>24</v>
      </c>
      <c r="P25" s="28" t="s">
        <v>45</v>
      </c>
      <c r="Q25" s="29"/>
      <c r="R25" s="30">
        <v>20</v>
      </c>
      <c r="S25" s="28" t="s">
        <v>22</v>
      </c>
      <c r="T25" s="30">
        <v>80.599999999999994</v>
      </c>
      <c r="U25" s="39">
        <v>1612</v>
      </c>
    </row>
    <row r="26" spans="1:21" ht="22.5" customHeight="1" thickBot="1" x14ac:dyDescent="0.3">
      <c r="A26" s="8">
        <v>25</v>
      </c>
      <c r="B26" s="9" t="s">
        <v>46</v>
      </c>
      <c r="C26" s="10">
        <v>20</v>
      </c>
      <c r="D26" s="9" t="s">
        <v>22</v>
      </c>
      <c r="E26" s="10">
        <v>46.5</v>
      </c>
      <c r="F26" s="11">
        <v>930</v>
      </c>
      <c r="H26" s="20">
        <v>25</v>
      </c>
      <c r="I26" s="21" t="s">
        <v>46</v>
      </c>
      <c r="J26" s="22">
        <v>20</v>
      </c>
      <c r="K26" s="21" t="s">
        <v>22</v>
      </c>
      <c r="L26" s="22">
        <v>47.5</v>
      </c>
      <c r="M26" s="22">
        <v>950</v>
      </c>
      <c r="O26" s="27">
        <v>25</v>
      </c>
      <c r="P26" s="28" t="s">
        <v>46</v>
      </c>
      <c r="Q26" s="29"/>
      <c r="R26" s="30">
        <v>20</v>
      </c>
      <c r="S26" s="28" t="s">
        <v>22</v>
      </c>
      <c r="T26" s="30">
        <v>44.6</v>
      </c>
      <c r="U26" s="40">
        <v>892</v>
      </c>
    </row>
    <row r="27" spans="1:21" ht="22.5" customHeight="1" thickBot="1" x14ac:dyDescent="0.3">
      <c r="A27" s="8">
        <v>26</v>
      </c>
      <c r="B27" s="9" t="s">
        <v>47</v>
      </c>
      <c r="C27" s="10">
        <v>20</v>
      </c>
      <c r="D27" s="9" t="s">
        <v>22</v>
      </c>
      <c r="E27" s="10">
        <v>116</v>
      </c>
      <c r="F27" s="11">
        <v>2320</v>
      </c>
      <c r="H27" s="20">
        <v>26</v>
      </c>
      <c r="I27" s="21" t="s">
        <v>47</v>
      </c>
      <c r="J27" s="22">
        <v>20</v>
      </c>
      <c r="K27" s="21" t="s">
        <v>22</v>
      </c>
      <c r="L27" s="22">
        <v>118.5</v>
      </c>
      <c r="M27" s="22">
        <v>2370</v>
      </c>
      <c r="O27" s="27">
        <v>26</v>
      </c>
      <c r="P27" s="28" t="s">
        <v>47</v>
      </c>
      <c r="Q27" s="29"/>
      <c r="R27" s="30">
        <v>20</v>
      </c>
      <c r="S27" s="28" t="s">
        <v>22</v>
      </c>
      <c r="T27" s="30">
        <v>111.5</v>
      </c>
      <c r="U27" s="39">
        <v>2230</v>
      </c>
    </row>
    <row r="28" spans="1:21" ht="22.5" customHeight="1" thickBot="1" x14ac:dyDescent="0.3">
      <c r="A28" s="8">
        <v>27</v>
      </c>
      <c r="B28" s="9" t="s">
        <v>48</v>
      </c>
      <c r="C28" s="10">
        <v>20</v>
      </c>
      <c r="D28" s="9" t="s">
        <v>22</v>
      </c>
      <c r="E28" s="10">
        <v>175</v>
      </c>
      <c r="F28" s="11">
        <v>3500</v>
      </c>
      <c r="H28" s="20">
        <v>27</v>
      </c>
      <c r="I28" s="21" t="s">
        <v>48</v>
      </c>
      <c r="J28" s="22">
        <v>20</v>
      </c>
      <c r="K28" s="21" t="s">
        <v>22</v>
      </c>
      <c r="L28" s="22">
        <v>178.5</v>
      </c>
      <c r="M28" s="22">
        <v>3570</v>
      </c>
      <c r="O28" s="27">
        <v>27</v>
      </c>
      <c r="P28" s="28" t="s">
        <v>48</v>
      </c>
      <c r="Q28" s="29"/>
      <c r="R28" s="30">
        <v>20</v>
      </c>
      <c r="S28" s="28" t="s">
        <v>22</v>
      </c>
      <c r="T28" s="30">
        <v>168.1</v>
      </c>
      <c r="U28" s="39">
        <v>3362</v>
      </c>
    </row>
    <row r="29" spans="1:21" ht="22.5" customHeight="1" thickBot="1" x14ac:dyDescent="0.3">
      <c r="A29" s="8">
        <v>28</v>
      </c>
      <c r="B29" s="9" t="s">
        <v>49</v>
      </c>
      <c r="C29" s="10">
        <v>20</v>
      </c>
      <c r="D29" s="9" t="s">
        <v>22</v>
      </c>
      <c r="E29" s="10">
        <v>71.5</v>
      </c>
      <c r="F29" s="11">
        <v>1430</v>
      </c>
      <c r="H29" s="20">
        <v>28</v>
      </c>
      <c r="I29" s="21" t="s">
        <v>49</v>
      </c>
      <c r="J29" s="22">
        <v>20</v>
      </c>
      <c r="K29" s="21" t="s">
        <v>22</v>
      </c>
      <c r="L29" s="22">
        <v>73</v>
      </c>
      <c r="M29" s="22">
        <v>1460</v>
      </c>
      <c r="O29" s="27">
        <v>28</v>
      </c>
      <c r="P29" s="28" t="s">
        <v>49</v>
      </c>
      <c r="Q29" s="29"/>
      <c r="R29" s="30">
        <v>20</v>
      </c>
      <c r="S29" s="28" t="s">
        <v>22</v>
      </c>
      <c r="T29" s="30">
        <v>68.599999999999994</v>
      </c>
      <c r="U29" s="39">
        <v>1372</v>
      </c>
    </row>
    <row r="30" spans="1:21" ht="22.5" customHeight="1" thickBot="1" x14ac:dyDescent="0.3">
      <c r="A30" s="8">
        <v>29</v>
      </c>
      <c r="B30" s="9" t="s">
        <v>50</v>
      </c>
      <c r="C30" s="10">
        <v>10</v>
      </c>
      <c r="D30" s="9" t="s">
        <v>22</v>
      </c>
      <c r="E30" s="10">
        <v>234</v>
      </c>
      <c r="F30" s="11">
        <v>2340</v>
      </c>
      <c r="H30" s="20">
        <v>29</v>
      </c>
      <c r="I30" s="21" t="s">
        <v>50</v>
      </c>
      <c r="J30" s="22">
        <v>10</v>
      </c>
      <c r="K30" s="21" t="s">
        <v>22</v>
      </c>
      <c r="L30" s="22">
        <v>238.5</v>
      </c>
      <c r="M30" s="22">
        <v>2385</v>
      </c>
      <c r="O30" s="27">
        <v>29</v>
      </c>
      <c r="P30" s="28" t="s">
        <v>50</v>
      </c>
      <c r="Q30" s="28" t="s">
        <v>95</v>
      </c>
      <c r="R30" s="30">
        <v>10</v>
      </c>
      <c r="S30" s="28" t="s">
        <v>22</v>
      </c>
      <c r="T30" s="30">
        <v>224.7</v>
      </c>
      <c r="U30" s="39">
        <v>2247</v>
      </c>
    </row>
    <row r="31" spans="1:21" ht="22.5" customHeight="1" thickBot="1" x14ac:dyDescent="0.3">
      <c r="A31" s="8">
        <v>30</v>
      </c>
      <c r="B31" s="9" t="s">
        <v>51</v>
      </c>
      <c r="C31" s="10">
        <v>10</v>
      </c>
      <c r="D31" s="9" t="s">
        <v>22</v>
      </c>
      <c r="E31" s="10">
        <v>455</v>
      </c>
      <c r="F31" s="11">
        <v>4550</v>
      </c>
      <c r="H31" s="20">
        <v>30</v>
      </c>
      <c r="I31" s="21" t="s">
        <v>51</v>
      </c>
      <c r="J31" s="22">
        <v>10</v>
      </c>
      <c r="K31" s="21" t="s">
        <v>22</v>
      </c>
      <c r="L31" s="22">
        <v>464</v>
      </c>
      <c r="M31" s="22">
        <v>4640</v>
      </c>
      <c r="O31" s="27">
        <v>30</v>
      </c>
      <c r="P31" s="28" t="s">
        <v>51</v>
      </c>
      <c r="Q31" s="28" t="s">
        <v>95</v>
      </c>
      <c r="R31" s="30">
        <v>10</v>
      </c>
      <c r="S31" s="28" t="s">
        <v>22</v>
      </c>
      <c r="T31" s="30">
        <v>437.4</v>
      </c>
      <c r="U31" s="39">
        <v>4374</v>
      </c>
    </row>
    <row r="32" spans="1:21" ht="22.5" customHeight="1" thickBot="1" x14ac:dyDescent="0.3">
      <c r="A32" s="8">
        <v>31</v>
      </c>
      <c r="B32" s="9" t="s">
        <v>52</v>
      </c>
      <c r="C32" s="10">
        <v>10</v>
      </c>
      <c r="D32" s="9" t="s">
        <v>22</v>
      </c>
      <c r="E32" s="10">
        <v>767.5</v>
      </c>
      <c r="F32" s="11">
        <v>7675</v>
      </c>
      <c r="H32" s="20">
        <v>31</v>
      </c>
      <c r="I32" s="21" t="s">
        <v>52</v>
      </c>
      <c r="J32" s="22">
        <v>10</v>
      </c>
      <c r="K32" s="21" t="s">
        <v>22</v>
      </c>
      <c r="L32" s="22">
        <v>783</v>
      </c>
      <c r="M32" s="22">
        <v>7830</v>
      </c>
      <c r="O32" s="27">
        <v>31</v>
      </c>
      <c r="P32" s="28" t="s">
        <v>52</v>
      </c>
      <c r="Q32" s="29"/>
      <c r="R32" s="30">
        <v>5</v>
      </c>
      <c r="S32" s="28" t="s">
        <v>22</v>
      </c>
      <c r="T32" s="30">
        <v>737.6</v>
      </c>
      <c r="U32" s="39">
        <v>3688</v>
      </c>
    </row>
    <row r="33" spans="1:21" ht="22.5" customHeight="1" thickBot="1" x14ac:dyDescent="0.3">
      <c r="A33" s="8">
        <v>32</v>
      </c>
      <c r="B33" s="9" t="s">
        <v>53</v>
      </c>
      <c r="C33" s="10">
        <v>10</v>
      </c>
      <c r="D33" s="9" t="s">
        <v>22</v>
      </c>
      <c r="E33" s="10">
        <v>1588.5</v>
      </c>
      <c r="F33" s="11">
        <v>15885</v>
      </c>
      <c r="H33" s="20">
        <v>32</v>
      </c>
      <c r="I33" s="21" t="s">
        <v>53</v>
      </c>
      <c r="J33" s="22">
        <v>10</v>
      </c>
      <c r="K33" s="21" t="s">
        <v>22</v>
      </c>
      <c r="L33" s="22">
        <v>1620.5</v>
      </c>
      <c r="M33" s="22">
        <v>16205</v>
      </c>
      <c r="O33" s="27">
        <v>32</v>
      </c>
      <c r="P33" s="28" t="s">
        <v>53</v>
      </c>
      <c r="Q33" s="28" t="s">
        <v>95</v>
      </c>
      <c r="R33" s="30">
        <v>5</v>
      </c>
      <c r="S33" s="28" t="s">
        <v>22</v>
      </c>
      <c r="T33" s="31">
        <v>1526.7</v>
      </c>
      <c r="U33" s="39">
        <v>7633.5</v>
      </c>
    </row>
    <row r="34" spans="1:21" ht="22.5" customHeight="1" thickBot="1" x14ac:dyDescent="0.3">
      <c r="A34" s="8">
        <v>33</v>
      </c>
      <c r="B34" s="9" t="s">
        <v>54</v>
      </c>
      <c r="C34" s="10">
        <v>10</v>
      </c>
      <c r="D34" s="9" t="s">
        <v>22</v>
      </c>
      <c r="E34" s="10">
        <v>1344</v>
      </c>
      <c r="F34" s="11">
        <v>13440</v>
      </c>
      <c r="H34" s="20">
        <v>33</v>
      </c>
      <c r="I34" s="21" t="s">
        <v>54</v>
      </c>
      <c r="J34" s="22">
        <v>10</v>
      </c>
      <c r="K34" s="21" t="s">
        <v>22</v>
      </c>
      <c r="L34" s="22">
        <v>1371</v>
      </c>
      <c r="M34" s="22">
        <v>13710</v>
      </c>
      <c r="O34" s="27">
        <v>33</v>
      </c>
      <c r="P34" s="28" t="s">
        <v>54</v>
      </c>
      <c r="Q34" s="29"/>
      <c r="R34" s="30">
        <v>5</v>
      </c>
      <c r="S34" s="28" t="s">
        <v>22</v>
      </c>
      <c r="T34" s="31">
        <v>1291.7</v>
      </c>
      <c r="U34" s="39">
        <v>6458.5</v>
      </c>
    </row>
    <row r="35" spans="1:21" ht="22.5" customHeight="1" thickBot="1" x14ac:dyDescent="0.3">
      <c r="A35" s="8">
        <v>34</v>
      </c>
      <c r="B35" s="9" t="s">
        <v>55</v>
      </c>
      <c r="C35" s="10">
        <v>6</v>
      </c>
      <c r="D35" s="9" t="s">
        <v>56</v>
      </c>
      <c r="E35" s="10">
        <v>312.5</v>
      </c>
      <c r="F35" s="11">
        <v>1875</v>
      </c>
      <c r="H35" s="20">
        <v>34</v>
      </c>
      <c r="I35" s="21" t="s">
        <v>55</v>
      </c>
      <c r="J35" s="22">
        <v>6</v>
      </c>
      <c r="K35" s="21" t="s">
        <v>56</v>
      </c>
      <c r="L35" s="22">
        <v>319</v>
      </c>
      <c r="M35" s="22">
        <v>1914</v>
      </c>
      <c r="O35" s="32">
        <v>34</v>
      </c>
      <c r="P35" s="33" t="s">
        <v>96</v>
      </c>
      <c r="Q35" s="34"/>
      <c r="R35" s="35">
        <v>6</v>
      </c>
      <c r="S35" s="33" t="s">
        <v>56</v>
      </c>
      <c r="T35" s="35">
        <v>300.2</v>
      </c>
      <c r="U35" s="41">
        <v>1801.2</v>
      </c>
    </row>
    <row r="36" spans="1:21" ht="22.5" customHeight="1" thickBot="1" x14ac:dyDescent="0.3">
      <c r="A36" s="8">
        <v>35</v>
      </c>
      <c r="B36" s="9" t="s">
        <v>57</v>
      </c>
      <c r="C36" s="10">
        <v>9</v>
      </c>
      <c r="D36" s="9" t="s">
        <v>56</v>
      </c>
      <c r="E36" s="10">
        <v>557</v>
      </c>
      <c r="F36" s="11">
        <v>5013</v>
      </c>
      <c r="H36" s="20">
        <v>35</v>
      </c>
      <c r="I36" s="21" t="s">
        <v>57</v>
      </c>
      <c r="J36" s="22">
        <v>9</v>
      </c>
      <c r="K36" s="21" t="s">
        <v>56</v>
      </c>
      <c r="L36" s="22">
        <v>568</v>
      </c>
      <c r="M36" s="22">
        <v>5112</v>
      </c>
      <c r="O36" s="36">
        <v>35</v>
      </c>
      <c r="P36" s="24" t="s">
        <v>57</v>
      </c>
      <c r="Q36" s="25"/>
      <c r="R36" s="26">
        <v>9</v>
      </c>
      <c r="S36" s="24" t="s">
        <v>56</v>
      </c>
      <c r="T36" s="26">
        <v>535.20000000000005</v>
      </c>
      <c r="U36" s="37">
        <v>4816.8</v>
      </c>
    </row>
    <row r="37" spans="1:21" ht="22.5" customHeight="1" thickBot="1" x14ac:dyDescent="0.3">
      <c r="A37" s="8">
        <v>36</v>
      </c>
      <c r="B37" s="9" t="s">
        <v>58</v>
      </c>
      <c r="C37" s="10">
        <v>6</v>
      </c>
      <c r="D37" s="9" t="s">
        <v>56</v>
      </c>
      <c r="E37" s="10">
        <v>701.5</v>
      </c>
      <c r="F37" s="11">
        <v>4209</v>
      </c>
      <c r="H37" s="20">
        <v>36</v>
      </c>
      <c r="I37" s="21" t="s">
        <v>58</v>
      </c>
      <c r="J37" s="22">
        <v>6</v>
      </c>
      <c r="K37" s="21" t="s">
        <v>56</v>
      </c>
      <c r="L37" s="22">
        <v>715.5</v>
      </c>
      <c r="M37" s="22">
        <v>4293</v>
      </c>
      <c r="O37" s="38">
        <v>36</v>
      </c>
      <c r="P37" s="28" t="s">
        <v>58</v>
      </c>
      <c r="Q37" s="29"/>
      <c r="R37" s="30">
        <v>6</v>
      </c>
      <c r="S37" s="28" t="s">
        <v>56</v>
      </c>
      <c r="T37" s="30">
        <v>674.2</v>
      </c>
      <c r="U37" s="31">
        <v>4045.2</v>
      </c>
    </row>
    <row r="38" spans="1:21" ht="22.5" customHeight="1" thickBot="1" x14ac:dyDescent="0.3">
      <c r="A38" s="8">
        <v>37</v>
      </c>
      <c r="B38" s="9" t="s">
        <v>59</v>
      </c>
      <c r="C38" s="10">
        <v>9</v>
      </c>
      <c r="D38" s="9" t="s">
        <v>56</v>
      </c>
      <c r="E38" s="10">
        <v>919.5</v>
      </c>
      <c r="F38" s="11">
        <v>8275.5</v>
      </c>
      <c r="H38" s="20">
        <v>37</v>
      </c>
      <c r="I38" s="21" t="s">
        <v>59</v>
      </c>
      <c r="J38" s="22">
        <v>9</v>
      </c>
      <c r="K38" s="21" t="s">
        <v>56</v>
      </c>
      <c r="L38" s="22">
        <v>938</v>
      </c>
      <c r="M38" s="22">
        <v>8442</v>
      </c>
      <c r="O38" s="38">
        <v>37</v>
      </c>
      <c r="P38" s="28" t="s">
        <v>59</v>
      </c>
      <c r="Q38" s="29"/>
      <c r="R38" s="30">
        <v>9</v>
      </c>
      <c r="S38" s="28" t="s">
        <v>56</v>
      </c>
      <c r="T38" s="30">
        <v>883.4</v>
      </c>
      <c r="U38" s="31">
        <v>7950.6</v>
      </c>
    </row>
    <row r="39" spans="1:21" ht="22.5" customHeight="1" thickBot="1" x14ac:dyDescent="0.3">
      <c r="A39" s="8">
        <v>38</v>
      </c>
      <c r="B39" s="9" t="s">
        <v>60</v>
      </c>
      <c r="C39" s="10">
        <v>25</v>
      </c>
      <c r="D39" s="9" t="s">
        <v>61</v>
      </c>
      <c r="E39" s="10">
        <v>200</v>
      </c>
      <c r="F39" s="11">
        <v>5000</v>
      </c>
      <c r="H39" s="20">
        <v>38</v>
      </c>
      <c r="I39" s="21" t="s">
        <v>60</v>
      </c>
      <c r="J39" s="22">
        <v>25</v>
      </c>
      <c r="K39" s="21" t="s">
        <v>61</v>
      </c>
      <c r="L39" s="22">
        <v>204</v>
      </c>
      <c r="M39" s="22">
        <v>5100</v>
      </c>
      <c r="O39" s="38">
        <v>38</v>
      </c>
      <c r="P39" s="28" t="s">
        <v>60</v>
      </c>
      <c r="Q39" s="29"/>
      <c r="R39" s="30">
        <v>25</v>
      </c>
      <c r="S39" s="28" t="s">
        <v>97</v>
      </c>
      <c r="T39" s="30">
        <v>192.1</v>
      </c>
      <c r="U39" s="31">
        <v>4802.5</v>
      </c>
    </row>
    <row r="40" spans="1:21" ht="22.5" customHeight="1" thickBot="1" x14ac:dyDescent="0.3">
      <c r="A40" s="8">
        <v>39</v>
      </c>
      <c r="B40" s="9" t="s">
        <v>62</v>
      </c>
      <c r="C40" s="10">
        <v>50</v>
      </c>
      <c r="D40" s="9" t="s">
        <v>22</v>
      </c>
      <c r="E40" s="10">
        <v>250</v>
      </c>
      <c r="F40" s="11">
        <v>12500</v>
      </c>
      <c r="H40" s="20">
        <v>39</v>
      </c>
      <c r="I40" s="21" t="s">
        <v>62</v>
      </c>
      <c r="J40" s="22">
        <v>50</v>
      </c>
      <c r="K40" s="21" t="s">
        <v>22</v>
      </c>
      <c r="L40" s="22">
        <v>255</v>
      </c>
      <c r="M40" s="22">
        <v>12750</v>
      </c>
      <c r="O40" s="38">
        <v>39</v>
      </c>
      <c r="P40" s="28" t="s">
        <v>98</v>
      </c>
      <c r="Q40" s="28">
        <v>2473</v>
      </c>
      <c r="R40" s="30">
        <v>50</v>
      </c>
      <c r="S40" s="28" t="s">
        <v>22</v>
      </c>
      <c r="T40" s="30">
        <v>240.2</v>
      </c>
      <c r="U40" s="31">
        <v>12010</v>
      </c>
    </row>
    <row r="41" spans="1:21" ht="22.5" customHeight="1" thickBot="1" x14ac:dyDescent="0.3">
      <c r="A41" s="8">
        <v>40</v>
      </c>
      <c r="B41" s="9" t="s">
        <v>63</v>
      </c>
      <c r="C41" s="10">
        <v>20</v>
      </c>
      <c r="D41" s="9" t="s">
        <v>22</v>
      </c>
      <c r="E41" s="10">
        <v>257</v>
      </c>
      <c r="F41" s="11">
        <v>5140</v>
      </c>
      <c r="H41" s="20">
        <v>40</v>
      </c>
      <c r="I41" s="21" t="s">
        <v>63</v>
      </c>
      <c r="J41" s="22">
        <v>20</v>
      </c>
      <c r="K41" s="21" t="s">
        <v>22</v>
      </c>
      <c r="L41" s="22">
        <v>262</v>
      </c>
      <c r="M41" s="22">
        <v>5240</v>
      </c>
      <c r="O41" s="38">
        <v>40</v>
      </c>
      <c r="P41" s="28" t="s">
        <v>99</v>
      </c>
      <c r="Q41" s="28">
        <v>2473</v>
      </c>
      <c r="R41" s="30">
        <v>20</v>
      </c>
      <c r="S41" s="28" t="s">
        <v>22</v>
      </c>
      <c r="T41" s="30">
        <v>247</v>
      </c>
      <c r="U41" s="31">
        <v>4940</v>
      </c>
    </row>
    <row r="42" spans="1:21" ht="22.5" customHeight="1" thickBot="1" x14ac:dyDescent="0.3">
      <c r="A42" s="8">
        <v>41</v>
      </c>
      <c r="B42" s="9" t="s">
        <v>64</v>
      </c>
      <c r="C42" s="10">
        <v>100</v>
      </c>
      <c r="D42" s="9" t="s">
        <v>22</v>
      </c>
      <c r="E42" s="10">
        <v>5.5</v>
      </c>
      <c r="F42" s="11">
        <v>550</v>
      </c>
      <c r="H42" s="20">
        <v>41</v>
      </c>
      <c r="I42" s="21" t="s">
        <v>64</v>
      </c>
      <c r="J42" s="22">
        <v>100</v>
      </c>
      <c r="K42" s="21" t="s">
        <v>22</v>
      </c>
      <c r="L42" s="22">
        <v>5.5</v>
      </c>
      <c r="M42" s="22">
        <v>550</v>
      </c>
      <c r="O42" s="38">
        <v>41</v>
      </c>
      <c r="P42" s="28" t="s">
        <v>64</v>
      </c>
      <c r="Q42" s="29"/>
      <c r="R42" s="30">
        <v>100</v>
      </c>
      <c r="S42" s="28" t="s">
        <v>22</v>
      </c>
      <c r="T42" s="30">
        <v>5.2</v>
      </c>
      <c r="U42" s="30">
        <v>520</v>
      </c>
    </row>
    <row r="43" spans="1:21" ht="22.5" customHeight="1" thickBot="1" x14ac:dyDescent="0.3">
      <c r="A43" s="8">
        <v>42</v>
      </c>
      <c r="B43" s="9" t="s">
        <v>65</v>
      </c>
      <c r="C43" s="10">
        <v>50</v>
      </c>
      <c r="D43" s="9" t="s">
        <v>22</v>
      </c>
      <c r="E43" s="10">
        <v>4.5</v>
      </c>
      <c r="F43" s="11">
        <v>225</v>
      </c>
      <c r="H43" s="20">
        <v>42</v>
      </c>
      <c r="I43" s="21" t="s">
        <v>65</v>
      </c>
      <c r="J43" s="22">
        <v>50</v>
      </c>
      <c r="K43" s="21" t="s">
        <v>22</v>
      </c>
      <c r="L43" s="22">
        <v>4.5</v>
      </c>
      <c r="M43" s="22">
        <v>225</v>
      </c>
      <c r="O43" s="38">
        <v>42</v>
      </c>
      <c r="P43" s="28" t="s">
        <v>65</v>
      </c>
      <c r="Q43" s="29"/>
      <c r="R43" s="30">
        <v>50</v>
      </c>
      <c r="S43" s="28" t="s">
        <v>22</v>
      </c>
      <c r="T43" s="30">
        <v>4.3</v>
      </c>
      <c r="U43" s="30">
        <v>215</v>
      </c>
    </row>
    <row r="44" spans="1:21" ht="22.5" customHeight="1" thickBot="1" x14ac:dyDescent="0.3">
      <c r="A44" s="8">
        <v>43</v>
      </c>
      <c r="B44" s="9" t="s">
        <v>66</v>
      </c>
      <c r="C44" s="10">
        <v>20</v>
      </c>
      <c r="D44" s="9" t="s">
        <v>22</v>
      </c>
      <c r="E44" s="10">
        <v>41</v>
      </c>
      <c r="F44" s="11">
        <v>820</v>
      </c>
      <c r="H44" s="20">
        <v>43</v>
      </c>
      <c r="I44" s="21" t="s">
        <v>66</v>
      </c>
      <c r="J44" s="22">
        <v>20</v>
      </c>
      <c r="K44" s="21" t="s">
        <v>22</v>
      </c>
      <c r="L44" s="22">
        <v>42</v>
      </c>
      <c r="M44" s="22">
        <v>840</v>
      </c>
      <c r="O44" s="38">
        <v>43</v>
      </c>
      <c r="P44" s="28" t="s">
        <v>66</v>
      </c>
      <c r="Q44" s="28">
        <v>2693</v>
      </c>
      <c r="R44" s="30">
        <v>20</v>
      </c>
      <c r="S44" s="28" t="s">
        <v>22</v>
      </c>
      <c r="T44" s="30">
        <v>39.5</v>
      </c>
      <c r="U44" s="30">
        <v>790</v>
      </c>
    </row>
    <row r="45" spans="1:21" ht="22.5" customHeight="1" thickBot="1" x14ac:dyDescent="0.3">
      <c r="A45" s="8">
        <v>44</v>
      </c>
      <c r="B45" s="9" t="s">
        <v>67</v>
      </c>
      <c r="C45" s="10">
        <v>20</v>
      </c>
      <c r="D45" s="9" t="s">
        <v>22</v>
      </c>
      <c r="E45" s="10">
        <v>889</v>
      </c>
      <c r="F45" s="11">
        <v>17780</v>
      </c>
      <c r="H45" s="20">
        <v>44</v>
      </c>
      <c r="I45" s="21" t="s">
        <v>67</v>
      </c>
      <c r="J45" s="22">
        <v>20</v>
      </c>
      <c r="K45" s="21" t="s">
        <v>22</v>
      </c>
      <c r="L45" s="22">
        <v>907</v>
      </c>
      <c r="M45" s="22">
        <v>18140</v>
      </c>
      <c r="O45" s="38">
        <v>44</v>
      </c>
      <c r="P45" s="28" t="s">
        <v>67</v>
      </c>
      <c r="Q45" s="28" t="s">
        <v>100</v>
      </c>
      <c r="R45" s="30">
        <v>20</v>
      </c>
      <c r="S45" s="28" t="s">
        <v>22</v>
      </c>
      <c r="T45" s="30">
        <v>854.3</v>
      </c>
      <c r="U45" s="31">
        <v>17086</v>
      </c>
    </row>
    <row r="46" spans="1:21" ht="22.5" customHeight="1" thickBot="1" x14ac:dyDescent="0.3">
      <c r="A46" s="8">
        <v>45</v>
      </c>
      <c r="B46" s="9" t="s">
        <v>68</v>
      </c>
      <c r="C46" s="10">
        <v>30</v>
      </c>
      <c r="D46" s="9" t="s">
        <v>22</v>
      </c>
      <c r="E46" s="10">
        <v>550</v>
      </c>
      <c r="F46" s="11">
        <v>16500</v>
      </c>
      <c r="H46" s="20">
        <v>45</v>
      </c>
      <c r="I46" s="21" t="s">
        <v>68</v>
      </c>
      <c r="J46" s="22">
        <v>30</v>
      </c>
      <c r="K46" s="21" t="s">
        <v>22</v>
      </c>
      <c r="L46" s="22">
        <v>561</v>
      </c>
      <c r="M46" s="22">
        <v>16830</v>
      </c>
      <c r="O46" s="38">
        <v>45</v>
      </c>
      <c r="P46" s="28" t="s">
        <v>68</v>
      </c>
      <c r="Q46" s="28" t="s">
        <v>101</v>
      </c>
      <c r="R46" s="30">
        <v>30</v>
      </c>
      <c r="S46" s="28" t="s">
        <v>22</v>
      </c>
      <c r="T46" s="30">
        <v>528.29999999999995</v>
      </c>
      <c r="U46" s="31">
        <v>15849</v>
      </c>
    </row>
    <row r="47" spans="1:21" ht="22.5" customHeight="1" thickBot="1" x14ac:dyDescent="0.3">
      <c r="A47" s="8">
        <v>46</v>
      </c>
      <c r="B47" s="9" t="s">
        <v>69</v>
      </c>
      <c r="C47" s="10">
        <v>30</v>
      </c>
      <c r="D47" s="9" t="s">
        <v>22</v>
      </c>
      <c r="E47" s="10">
        <v>184</v>
      </c>
      <c r="F47" s="11">
        <v>5520</v>
      </c>
      <c r="H47" s="20">
        <v>46</v>
      </c>
      <c r="I47" s="21" t="s">
        <v>69</v>
      </c>
      <c r="J47" s="22">
        <v>30</v>
      </c>
      <c r="K47" s="21" t="s">
        <v>22</v>
      </c>
      <c r="L47" s="22">
        <v>187.5</v>
      </c>
      <c r="M47" s="22">
        <v>5625</v>
      </c>
      <c r="O47" s="38">
        <v>46</v>
      </c>
      <c r="P47" s="28" t="s">
        <v>69</v>
      </c>
      <c r="Q47" s="28">
        <v>2201</v>
      </c>
      <c r="R47" s="30">
        <v>30</v>
      </c>
      <c r="S47" s="28" t="s">
        <v>22</v>
      </c>
      <c r="T47" s="30">
        <v>176.7</v>
      </c>
      <c r="U47" s="31">
        <v>5301</v>
      </c>
    </row>
    <row r="48" spans="1:21" ht="22.5" customHeight="1" thickBot="1" x14ac:dyDescent="0.3">
      <c r="A48" s="8">
        <v>47</v>
      </c>
      <c r="B48" s="9" t="s">
        <v>70</v>
      </c>
      <c r="C48" s="10">
        <v>15</v>
      </c>
      <c r="D48" s="9" t="s">
        <v>22</v>
      </c>
      <c r="E48" s="10">
        <v>312.5</v>
      </c>
      <c r="F48" s="11">
        <v>4687.5</v>
      </c>
      <c r="H48" s="20">
        <v>47</v>
      </c>
      <c r="I48" s="21" t="s">
        <v>70</v>
      </c>
      <c r="J48" s="22">
        <v>15</v>
      </c>
      <c r="K48" s="21" t="s">
        <v>22</v>
      </c>
      <c r="L48" s="22">
        <v>319</v>
      </c>
      <c r="M48" s="22">
        <v>4785</v>
      </c>
      <c r="O48" s="38">
        <v>47</v>
      </c>
      <c r="P48" s="28" t="s">
        <v>70</v>
      </c>
      <c r="Q48" s="28" t="s">
        <v>102</v>
      </c>
      <c r="R48" s="30">
        <v>15</v>
      </c>
      <c r="S48" s="28" t="s">
        <v>22</v>
      </c>
      <c r="T48" s="30">
        <v>300.2</v>
      </c>
      <c r="U48" s="31">
        <v>4503</v>
      </c>
    </row>
    <row r="49" spans="1:21" ht="22.5" customHeight="1" thickBot="1" x14ac:dyDescent="0.3">
      <c r="A49" s="8">
        <v>48</v>
      </c>
      <c r="B49" s="9" t="s">
        <v>71</v>
      </c>
      <c r="C49" s="10">
        <v>20</v>
      </c>
      <c r="D49" s="9" t="s">
        <v>22</v>
      </c>
      <c r="E49" s="10">
        <v>68</v>
      </c>
      <c r="F49" s="11">
        <v>1360</v>
      </c>
      <c r="H49" s="20">
        <v>48</v>
      </c>
      <c r="I49" s="21" t="s">
        <v>71</v>
      </c>
      <c r="J49" s="22">
        <v>20</v>
      </c>
      <c r="K49" s="21" t="s">
        <v>22</v>
      </c>
      <c r="L49" s="22">
        <v>69.5</v>
      </c>
      <c r="M49" s="22">
        <v>1390</v>
      </c>
      <c r="O49" s="38">
        <v>48</v>
      </c>
      <c r="P49" s="28" t="s">
        <v>71</v>
      </c>
      <c r="Q49" s="29"/>
      <c r="R49" s="30">
        <v>20</v>
      </c>
      <c r="S49" s="28" t="s">
        <v>22</v>
      </c>
      <c r="T49" s="30">
        <v>65.2</v>
      </c>
      <c r="U49" s="31">
        <v>1304</v>
      </c>
    </row>
    <row r="50" spans="1:21" ht="22.5" customHeight="1" thickBot="1" x14ac:dyDescent="0.3">
      <c r="A50" s="8">
        <v>49</v>
      </c>
      <c r="B50" s="9" t="s">
        <v>72</v>
      </c>
      <c r="C50" s="10">
        <v>30</v>
      </c>
      <c r="D50" s="9" t="s">
        <v>22</v>
      </c>
      <c r="E50" s="10">
        <v>68</v>
      </c>
      <c r="F50" s="11">
        <v>2040</v>
      </c>
      <c r="H50" s="20">
        <v>49</v>
      </c>
      <c r="I50" s="21" t="s">
        <v>72</v>
      </c>
      <c r="J50" s="22">
        <v>30</v>
      </c>
      <c r="K50" s="21" t="s">
        <v>22</v>
      </c>
      <c r="L50" s="22">
        <v>69.5</v>
      </c>
      <c r="M50" s="22">
        <v>2085</v>
      </c>
      <c r="O50" s="38">
        <v>49</v>
      </c>
      <c r="P50" s="28" t="s">
        <v>72</v>
      </c>
      <c r="Q50" s="28" t="s">
        <v>103</v>
      </c>
      <c r="R50" s="30">
        <v>30</v>
      </c>
      <c r="S50" s="28" t="s">
        <v>22</v>
      </c>
      <c r="T50" s="30">
        <v>65.2</v>
      </c>
      <c r="U50" s="31">
        <v>1956</v>
      </c>
    </row>
    <row r="51" spans="1:21" ht="22.5" customHeight="1" thickBot="1" x14ac:dyDescent="0.3">
      <c r="A51" s="8">
        <v>50</v>
      </c>
      <c r="B51" s="9" t="s">
        <v>73</v>
      </c>
      <c r="C51" s="10">
        <v>20</v>
      </c>
      <c r="D51" s="9" t="s">
        <v>22</v>
      </c>
      <c r="E51" s="10">
        <v>50</v>
      </c>
      <c r="F51" s="11">
        <v>1000</v>
      </c>
      <c r="H51" s="20">
        <v>50</v>
      </c>
      <c r="I51" s="21" t="s">
        <v>73</v>
      </c>
      <c r="J51" s="22">
        <v>20</v>
      </c>
      <c r="K51" s="21" t="s">
        <v>22</v>
      </c>
      <c r="L51" s="22">
        <v>51</v>
      </c>
      <c r="M51" s="22">
        <v>1020</v>
      </c>
      <c r="O51" s="38">
        <v>50</v>
      </c>
      <c r="P51" s="28" t="s">
        <v>104</v>
      </c>
      <c r="Q51" s="29"/>
      <c r="R51" s="30">
        <v>20</v>
      </c>
      <c r="S51" s="28" t="s">
        <v>22</v>
      </c>
      <c r="T51" s="30">
        <v>48</v>
      </c>
      <c r="U51" s="30">
        <v>960</v>
      </c>
    </row>
    <row r="52" spans="1:21" ht="22.5" customHeight="1" thickBot="1" x14ac:dyDescent="0.3">
      <c r="A52" s="8">
        <v>51</v>
      </c>
      <c r="B52" s="9" t="s">
        <v>74</v>
      </c>
      <c r="C52" s="10">
        <v>30</v>
      </c>
      <c r="D52" s="9" t="s">
        <v>22</v>
      </c>
      <c r="E52" s="10">
        <v>60</v>
      </c>
      <c r="F52" s="11">
        <v>1800</v>
      </c>
      <c r="H52" s="20">
        <v>51</v>
      </c>
      <c r="I52" s="21" t="s">
        <v>74</v>
      </c>
      <c r="J52" s="22">
        <v>30</v>
      </c>
      <c r="K52" s="21" t="s">
        <v>22</v>
      </c>
      <c r="L52" s="22">
        <v>61</v>
      </c>
      <c r="M52" s="22">
        <v>1830</v>
      </c>
      <c r="O52" s="38">
        <v>51</v>
      </c>
      <c r="P52" s="28" t="s">
        <v>105</v>
      </c>
      <c r="Q52" s="28">
        <v>2978</v>
      </c>
      <c r="R52" s="30">
        <v>15</v>
      </c>
      <c r="S52" s="28" t="s">
        <v>22</v>
      </c>
      <c r="T52" s="30">
        <v>57.5</v>
      </c>
      <c r="U52" s="30">
        <v>862.5</v>
      </c>
    </row>
    <row r="53" spans="1:21" ht="22.5" customHeight="1" thickBot="1" x14ac:dyDescent="0.3">
      <c r="A53" s="8">
        <v>52</v>
      </c>
      <c r="B53" s="9" t="s">
        <v>75</v>
      </c>
      <c r="C53" s="10">
        <v>10</v>
      </c>
      <c r="D53" s="9" t="s">
        <v>22</v>
      </c>
      <c r="E53" s="10">
        <v>107</v>
      </c>
      <c r="F53" s="11">
        <v>1070</v>
      </c>
      <c r="H53" s="20">
        <v>52</v>
      </c>
      <c r="I53" s="21" t="s">
        <v>75</v>
      </c>
      <c r="J53" s="22">
        <v>10</v>
      </c>
      <c r="K53" s="21" t="s">
        <v>22</v>
      </c>
      <c r="L53" s="22">
        <v>109</v>
      </c>
      <c r="M53" s="22">
        <v>1090</v>
      </c>
      <c r="O53" s="38">
        <v>52</v>
      </c>
      <c r="P53" s="28" t="s">
        <v>75</v>
      </c>
      <c r="Q53" s="28">
        <v>2192</v>
      </c>
      <c r="R53" s="30">
        <v>10</v>
      </c>
      <c r="S53" s="28" t="s">
        <v>22</v>
      </c>
      <c r="T53" s="30">
        <v>102.9</v>
      </c>
      <c r="U53" s="31">
        <v>1029</v>
      </c>
    </row>
    <row r="54" spans="1:21" ht="22.5" customHeight="1" thickBot="1" x14ac:dyDescent="0.3">
      <c r="A54" s="8">
        <v>53</v>
      </c>
      <c r="B54" s="9" t="s">
        <v>76</v>
      </c>
      <c r="C54" s="10">
        <v>5</v>
      </c>
      <c r="D54" s="9" t="s">
        <v>77</v>
      </c>
      <c r="E54" s="10">
        <v>214</v>
      </c>
      <c r="F54" s="11">
        <v>1070</v>
      </c>
      <c r="H54" s="20">
        <v>53</v>
      </c>
      <c r="I54" s="21" t="s">
        <v>76</v>
      </c>
      <c r="J54" s="22">
        <v>5</v>
      </c>
      <c r="K54" s="21" t="s">
        <v>77</v>
      </c>
      <c r="L54" s="22">
        <v>218.5</v>
      </c>
      <c r="M54" s="22">
        <v>1092.5</v>
      </c>
      <c r="O54" s="38">
        <v>53</v>
      </c>
      <c r="P54" s="28" t="s">
        <v>76</v>
      </c>
      <c r="Q54" s="29"/>
      <c r="R54" s="30">
        <v>5</v>
      </c>
      <c r="S54" s="28" t="s">
        <v>77</v>
      </c>
      <c r="T54" s="30">
        <v>205.9</v>
      </c>
      <c r="U54" s="31">
        <v>1029.5</v>
      </c>
    </row>
    <row r="55" spans="1:21" ht="22.5" customHeight="1" thickBot="1" x14ac:dyDescent="0.3">
      <c r="A55" s="8">
        <v>54</v>
      </c>
      <c r="B55" s="9" t="s">
        <v>78</v>
      </c>
      <c r="C55" s="10">
        <v>94</v>
      </c>
      <c r="D55" s="9" t="s">
        <v>22</v>
      </c>
      <c r="E55" s="10">
        <v>491</v>
      </c>
      <c r="F55" s="11">
        <v>46154</v>
      </c>
      <c r="H55" s="20">
        <v>54</v>
      </c>
      <c r="I55" s="21" t="s">
        <v>78</v>
      </c>
      <c r="J55" s="22">
        <v>94</v>
      </c>
      <c r="K55" s="21" t="s">
        <v>22</v>
      </c>
      <c r="L55" s="22">
        <v>501</v>
      </c>
      <c r="M55" s="22">
        <v>47094</v>
      </c>
      <c r="O55" s="38">
        <v>54</v>
      </c>
      <c r="P55" s="28" t="s">
        <v>78</v>
      </c>
      <c r="Q55" s="28">
        <v>3663</v>
      </c>
      <c r="R55" s="30">
        <v>94</v>
      </c>
      <c r="S55" s="28" t="s">
        <v>22</v>
      </c>
      <c r="T55" s="30">
        <v>471.7</v>
      </c>
      <c r="U55" s="31">
        <v>44339.8</v>
      </c>
    </row>
    <row r="56" spans="1:21" ht="22.5" customHeight="1" thickBot="1" x14ac:dyDescent="0.3">
      <c r="A56" s="8">
        <v>55</v>
      </c>
      <c r="B56" s="9" t="s">
        <v>79</v>
      </c>
      <c r="C56" s="10">
        <v>200</v>
      </c>
      <c r="D56" s="9" t="s">
        <v>22</v>
      </c>
      <c r="E56" s="10">
        <v>173</v>
      </c>
      <c r="F56" s="11">
        <v>34600</v>
      </c>
      <c r="H56" s="20">
        <v>55</v>
      </c>
      <c r="I56" s="21" t="s">
        <v>79</v>
      </c>
      <c r="J56" s="22">
        <v>200</v>
      </c>
      <c r="K56" s="21" t="s">
        <v>22</v>
      </c>
      <c r="L56" s="22">
        <v>176.5</v>
      </c>
      <c r="M56" s="22">
        <v>35300</v>
      </c>
      <c r="O56" s="38">
        <v>55</v>
      </c>
      <c r="P56" s="28" t="s">
        <v>79</v>
      </c>
      <c r="Q56" s="29"/>
      <c r="R56" s="30">
        <v>200</v>
      </c>
      <c r="S56" s="28" t="s">
        <v>22</v>
      </c>
      <c r="T56" s="30">
        <v>166.4</v>
      </c>
      <c r="U56" s="31">
        <v>33280</v>
      </c>
    </row>
    <row r="57" spans="1:21" ht="22.5" customHeight="1" thickBot="1" x14ac:dyDescent="0.3">
      <c r="A57" s="8">
        <v>56</v>
      </c>
      <c r="B57" s="9" t="s">
        <v>80</v>
      </c>
      <c r="C57" s="10">
        <v>30</v>
      </c>
      <c r="D57" s="9" t="s">
        <v>22</v>
      </c>
      <c r="E57" s="10">
        <v>112.5</v>
      </c>
      <c r="F57" s="11">
        <v>3375</v>
      </c>
      <c r="H57" s="20">
        <v>56</v>
      </c>
      <c r="I57" s="21" t="s">
        <v>80</v>
      </c>
      <c r="J57" s="22">
        <v>30</v>
      </c>
      <c r="K57" s="21" t="s">
        <v>22</v>
      </c>
      <c r="L57" s="22">
        <v>115</v>
      </c>
      <c r="M57" s="22">
        <v>3450</v>
      </c>
      <c r="O57" s="38">
        <v>56</v>
      </c>
      <c r="P57" s="28" t="s">
        <v>80</v>
      </c>
      <c r="Q57" s="28">
        <v>3208</v>
      </c>
      <c r="R57" s="30">
        <v>30</v>
      </c>
      <c r="S57" s="28" t="s">
        <v>22</v>
      </c>
      <c r="T57" s="30">
        <v>108.1</v>
      </c>
      <c r="U57" s="31">
        <v>3243</v>
      </c>
    </row>
    <row r="58" spans="1:21" ht="22.5" customHeight="1" thickBot="1" x14ac:dyDescent="0.3">
      <c r="A58" s="8">
        <v>57</v>
      </c>
      <c r="B58" s="9" t="s">
        <v>81</v>
      </c>
      <c r="C58" s="10">
        <v>25</v>
      </c>
      <c r="D58" s="9" t="s">
        <v>61</v>
      </c>
      <c r="E58" s="10">
        <v>380</v>
      </c>
      <c r="F58" s="11">
        <v>9500</v>
      </c>
      <c r="H58" s="20">
        <v>57</v>
      </c>
      <c r="I58" s="21" t="s">
        <v>81</v>
      </c>
      <c r="J58" s="22">
        <v>25</v>
      </c>
      <c r="K58" s="21" t="s">
        <v>61</v>
      </c>
      <c r="L58" s="22">
        <v>387.5</v>
      </c>
      <c r="M58" s="22">
        <v>9687.5</v>
      </c>
      <c r="O58" s="38">
        <v>57</v>
      </c>
      <c r="P58" s="28" t="s">
        <v>81</v>
      </c>
      <c r="Q58" s="29"/>
      <c r="R58" s="30">
        <v>25</v>
      </c>
      <c r="S58" s="28" t="s">
        <v>97</v>
      </c>
      <c r="T58" s="30">
        <v>365.4</v>
      </c>
      <c r="U58" s="31">
        <v>9135</v>
      </c>
    </row>
    <row r="59" spans="1:21" ht="22.5" customHeight="1" thickBot="1" x14ac:dyDescent="0.3">
      <c r="A59" s="8">
        <v>58</v>
      </c>
      <c r="B59" s="9" t="s">
        <v>82</v>
      </c>
      <c r="C59" s="10">
        <v>1</v>
      </c>
      <c r="D59" s="9" t="s">
        <v>22</v>
      </c>
      <c r="E59" s="10">
        <v>29631</v>
      </c>
      <c r="F59" s="11">
        <v>29631</v>
      </c>
      <c r="H59" s="20">
        <v>58</v>
      </c>
      <c r="I59" s="21" t="s">
        <v>82</v>
      </c>
      <c r="J59" s="22">
        <v>1</v>
      </c>
      <c r="K59" s="21" t="s">
        <v>22</v>
      </c>
      <c r="L59" s="22">
        <v>30223.5</v>
      </c>
      <c r="M59" s="22">
        <v>30223.5</v>
      </c>
      <c r="O59" s="38">
        <v>58</v>
      </c>
      <c r="P59" s="28" t="s">
        <v>82</v>
      </c>
      <c r="Q59" s="28" t="s">
        <v>106</v>
      </c>
      <c r="R59" s="30">
        <v>1</v>
      </c>
      <c r="S59" s="28" t="s">
        <v>22</v>
      </c>
      <c r="T59" s="31">
        <v>28475.599999999999</v>
      </c>
      <c r="U59" s="31">
        <v>28475.599999999999</v>
      </c>
    </row>
    <row r="60" spans="1:21" ht="22.5" customHeight="1" thickBot="1" x14ac:dyDescent="0.3">
      <c r="A60" s="8">
        <v>59</v>
      </c>
      <c r="B60" s="9" t="s">
        <v>83</v>
      </c>
      <c r="C60" s="10">
        <v>1</v>
      </c>
      <c r="D60" s="9" t="s">
        <v>22</v>
      </c>
      <c r="E60" s="10">
        <v>4784</v>
      </c>
      <c r="F60" s="11">
        <v>4784</v>
      </c>
      <c r="H60" s="20">
        <v>59</v>
      </c>
      <c r="I60" s="21" t="s">
        <v>83</v>
      </c>
      <c r="J60" s="22">
        <v>1</v>
      </c>
      <c r="K60" s="21" t="s">
        <v>22</v>
      </c>
      <c r="L60" s="22">
        <v>4879.5</v>
      </c>
      <c r="M60" s="22">
        <v>4879.5</v>
      </c>
      <c r="O60" s="38">
        <v>59</v>
      </c>
      <c r="P60" s="28" t="s">
        <v>83</v>
      </c>
      <c r="Q60" s="29"/>
      <c r="R60" s="30">
        <v>1</v>
      </c>
      <c r="S60" s="28" t="s">
        <v>22</v>
      </c>
      <c r="T60" s="31">
        <v>4597.3</v>
      </c>
      <c r="U60" s="31">
        <v>4597.3</v>
      </c>
    </row>
    <row r="61" spans="1:21" ht="22.5" customHeight="1" thickBot="1" x14ac:dyDescent="0.3">
      <c r="A61" s="12">
        <v>60</v>
      </c>
      <c r="B61" s="13" t="s">
        <v>84</v>
      </c>
      <c r="C61" s="14">
        <v>1</v>
      </c>
      <c r="D61" s="13" t="s">
        <v>22</v>
      </c>
      <c r="E61" s="14">
        <v>9397.5</v>
      </c>
      <c r="F61" s="15">
        <v>9397.5</v>
      </c>
      <c r="H61" s="20">
        <v>60</v>
      </c>
      <c r="I61" s="21" t="s">
        <v>84</v>
      </c>
      <c r="J61" s="22">
        <v>1</v>
      </c>
      <c r="K61" s="21" t="s">
        <v>22</v>
      </c>
      <c r="L61" s="22">
        <v>9585.5</v>
      </c>
      <c r="M61" s="22">
        <v>9585.5</v>
      </c>
      <c r="O61" s="38">
        <v>60</v>
      </c>
      <c r="P61" s="28" t="s">
        <v>84</v>
      </c>
      <c r="Q61" s="29"/>
      <c r="R61" s="30">
        <v>1</v>
      </c>
      <c r="S61" s="28" t="s">
        <v>22</v>
      </c>
      <c r="T61" s="31">
        <v>9031.1</v>
      </c>
      <c r="U61" s="31">
        <v>9031.1</v>
      </c>
    </row>
    <row r="62" spans="1:21" ht="22.5" customHeight="1" thickTop="1" thickBot="1" x14ac:dyDescent="0.3">
      <c r="O62" s="38">
        <v>61</v>
      </c>
      <c r="P62" s="28" t="s">
        <v>107</v>
      </c>
      <c r="Q62" s="28" t="s">
        <v>108</v>
      </c>
      <c r="R62" s="30">
        <v>10</v>
      </c>
      <c r="S62" s="28" t="s">
        <v>22</v>
      </c>
      <c r="T62" s="30">
        <v>95.3</v>
      </c>
      <c r="U62" s="30">
        <v>953</v>
      </c>
    </row>
    <row r="63" spans="1:21" ht="22.5" customHeight="1" thickBot="1" x14ac:dyDescent="0.3">
      <c r="O63" s="38">
        <v>62</v>
      </c>
      <c r="P63" s="28" t="s">
        <v>109</v>
      </c>
      <c r="Q63" s="29"/>
      <c r="R63" s="30">
        <v>10</v>
      </c>
      <c r="S63" s="28" t="s">
        <v>22</v>
      </c>
      <c r="T63" s="30">
        <v>49.8</v>
      </c>
      <c r="U63" s="30">
        <v>498</v>
      </c>
    </row>
    <row r="64" spans="1:21" ht="22.5" customHeight="1" thickBot="1" x14ac:dyDescent="0.3">
      <c r="O64" s="38">
        <v>63</v>
      </c>
      <c r="P64" s="28" t="s">
        <v>110</v>
      </c>
      <c r="Q64" s="29"/>
      <c r="R64" s="30">
        <v>1</v>
      </c>
      <c r="S64" s="28" t="s">
        <v>22</v>
      </c>
      <c r="T64" s="31">
        <v>4000</v>
      </c>
      <c r="U64" s="31">
        <v>4000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НМЦК</vt:lpstr>
      <vt:lpstr>Лист4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Каа</dc:creator>
  <cp:lastModifiedBy>Кошарный Сергей Александрович</cp:lastModifiedBy>
  <cp:revision>7</cp:revision>
  <dcterms:created xsi:type="dcterms:W3CDTF">2015-02-03T08:47:49Z</dcterms:created>
  <dcterms:modified xsi:type="dcterms:W3CDTF">2026-08-04T03:33:42Z</dcterms:modified>
</cp:coreProperties>
</file>