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3040" windowHeight="877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Лист1!$A$1:$O$26</definedName>
  </definedNames>
  <calcPr calcId="152511"/>
</workbook>
</file>

<file path=xl/calcChain.xml><?xml version="1.0" encoding="utf-8"?>
<calcChain xmlns="http://schemas.openxmlformats.org/spreadsheetml/2006/main">
  <c r="M16" i="1" l="1"/>
  <c r="M17" i="1"/>
  <c r="N18" i="1" l="1"/>
  <c r="J16" i="1" l="1"/>
  <c r="J17" i="1"/>
</calcChain>
</file>

<file path=xl/sharedStrings.xml><?xml version="1.0" encoding="utf-8"?>
<sst xmlns="http://schemas.openxmlformats.org/spreadsheetml/2006/main" count="52" uniqueCount="33">
  <si>
    <t>№ п/п</t>
  </si>
  <si>
    <t>Цена за ед. (руб.)</t>
  </si>
  <si>
    <t>Коэффициент вариации (v)</t>
  </si>
  <si>
    <t xml:space="preserve">Кол-во </t>
  </si>
  <si>
    <t>Итоговое значение НМЦК (ЦК) (руб.)</t>
  </si>
  <si>
    <t>Наименование товара, работы, услуги по КТРУ</t>
  </si>
  <si>
    <t>Наименование товара, работы, услуги согласно описанию объекта закупки</t>
  </si>
  <si>
    <t>Типовая принадлежность</t>
  </si>
  <si>
    <t>Единица измерений</t>
  </si>
  <si>
    <t>Ценовые значения анализа рынка</t>
  </si>
  <si>
    <t>Ср. рыночная цена за единицу
(руб.)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</si>
  <si>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</si>
  <si>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</si>
  <si>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х</t>
  </si>
  <si>
    <t>Начальная сумма цен единиц товара</t>
  </si>
  <si>
    <t>Начальная сумма единиц работы (услуги)</t>
  </si>
  <si>
    <t>Максимальное значение цены контракта в соответствии с лимитами бюджетных обязательств</t>
  </si>
  <si>
    <t>Всего
НМЦК (ЦК)/ цена единицы товара (работы, услуги) с учетом ЛБО (руб.)</t>
  </si>
  <si>
    <t>Расчет ЦК</t>
  </si>
  <si>
    <t xml:space="preserve">Обоснование
цены контракта, заключаемого с единственным поставщиком (подрядчиком, исполнителем) (ЦК) </t>
  </si>
  <si>
    <t>Итого ЦК</t>
  </si>
  <si>
    <t>Цена государственного контракта (ЦК) обосновывается по наименьшему КП</t>
  </si>
  <si>
    <r>
      <t xml:space="preserve">Используемый метод определения  цены контракта: </t>
    </r>
    <r>
      <rPr>
        <sz val="14"/>
        <color theme="1"/>
        <rFont val="Times New Roman"/>
        <family val="1"/>
        <charset val="204"/>
      </rPr>
      <t xml:space="preserve"> В соответствии со статьей 22 Закона о контрактной системе № 44-ФЗ для определения НМЦК применяется метод сопоставимых рыночных цен (анализ рынка) с использованием ценовой информации, полученной от поставщиков, обладающих опытом поставок соответствующего товара.</t>
    </r>
  </si>
  <si>
    <t>Источник № 1
Вх. № 3801 от  30.03.2026</t>
  </si>
  <si>
    <t>Источник № 2
Вх. № 3802 от  30.03.2026</t>
  </si>
  <si>
    <t>шт.</t>
  </si>
  <si>
    <t>Цена государственного контракта: 114 000 (сто четырнадцать тысяч) рублей 00 копеек.</t>
  </si>
  <si>
    <r>
      <t xml:space="preserve">Предмет контракта: </t>
    </r>
    <r>
      <rPr>
        <sz val="14"/>
        <color theme="1"/>
        <rFont val="Times New Roman"/>
        <family val="1"/>
        <charset val="204"/>
      </rPr>
      <t>Поставка и установка водонагревателя накопительного для обеспечения нужд Управления Федерального казначейства по Тверской области.</t>
    </r>
  </si>
  <si>
    <t>Дата подготовки обоснования (ЦК): 13.04.2026</t>
  </si>
  <si>
    <t xml:space="preserve">Электрокипятильник
27.51.25.110-00000001 </t>
  </si>
  <si>
    <t xml:space="preserve">
Водонагреватель
</t>
  </si>
  <si>
    <r>
      <t xml:space="preserve">Реквизиты запросов ценовой информации (в т.ч. в ЕИС): </t>
    </r>
    <r>
      <rPr>
        <sz val="14"/>
        <rFont val="Times New Roman"/>
        <family val="1"/>
        <charset val="204"/>
      </rPr>
      <t>Запрос направлен в 5 организаций: исх. письмо от 26.03.2026 № 50-37-41/2004, в ЕИС от 26.03.2026 №0828100000726000332 Ответ получен от 3 (трех) организаций, на основании данной информации произведен расчет ЦК: Источник № 1 - Вх. №3801 от 30.03.2026, Источник № 2 - Вх. №3802 от 30.03.2026, Источник № 3 - Вх. № 4496 от 13.04.2026.</t>
    </r>
  </si>
  <si>
    <t>Источник № 3
Вх. № 4496 от  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</si>
</sst>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2" fontId="6" fillId="0" borderId="0" xfId="0" applyNumberFormat="1" applyFont="1" applyFill="1" applyAlignment="1">
      <alignment horizontal="left" vertical="top" wrapText="1"/>
    </xf>
    <xf numFmtId="2" fontId="6" fillId="0" borderId="6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2" fontId="11" fillId="0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0" fillId="0" borderId="0" xfId="0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6" fillId="0" borderId="1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tabSelected="1" view="pageBreakPreview" zoomScale="60" zoomScaleNormal="60" workbookViewId="0">
      <selection activeCell="D17" sqref="D17"/>
    </sheetView>
  </sheetViews>
  <sheetFormatPr defaultRowHeight="15" x14ac:dyDescent="0.25"/>
  <cols>
    <col min="1" max="1" width="12" customWidth="1"/>
    <col min="2" max="3" width="26.42578125" customWidth="1"/>
    <col min="4" max="4" width="23.85546875" customWidth="1"/>
    <col min="5" max="5" width="9.85546875" customWidth="1"/>
    <col min="6" max="6" width="8.5703125" customWidth="1"/>
    <col min="7" max="9" width="14.28515625" customWidth="1"/>
    <col min="10" max="10" width="9.42578125" customWidth="1"/>
    <col min="11" max="11" width="11.5703125" customWidth="1"/>
    <col min="12" max="12" width="18.140625" customWidth="1"/>
    <col min="13" max="13" width="15.140625" customWidth="1"/>
    <col min="14" max="14" width="21.85546875" customWidth="1"/>
    <col min="15" max="15" width="26.42578125" customWidth="1"/>
    <col min="17" max="17" width="17.5703125" customWidth="1"/>
  </cols>
  <sheetData>
    <row r="1" spans="1:25" ht="38.25" customHeight="1" x14ac:dyDescent="0.25">
      <c r="A1" s="30" t="s">
        <v>19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9" customHeight="1" x14ac:dyDescent="0.3">
      <c r="A2" s="7"/>
      <c r="B2" s="32"/>
      <c r="C2" s="32"/>
      <c r="D2" s="32"/>
      <c r="E2" s="32"/>
      <c r="F2" s="32"/>
      <c r="G2" s="33"/>
      <c r="H2" s="33"/>
      <c r="I2" s="33"/>
      <c r="J2" s="33"/>
      <c r="K2" s="33"/>
      <c r="L2" s="33"/>
      <c r="M2" s="33"/>
      <c r="N2" s="33"/>
      <c r="O2" s="33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40" t="s">
        <v>28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9" customHeigh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46.5" customHeight="1" x14ac:dyDescent="0.25">
      <c r="A5" s="34" t="s">
        <v>27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8" customHeight="1" x14ac:dyDescent="0.3">
      <c r="A6" s="7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74.25" customHeight="1" x14ac:dyDescent="0.25">
      <c r="A7" s="36" t="s">
        <v>22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52.5" customHeight="1" x14ac:dyDescent="0.25">
      <c r="A8" s="38" t="s">
        <v>31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7" customHeight="1" x14ac:dyDescent="0.25">
      <c r="A9" s="39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4.75" customHeight="1" x14ac:dyDescent="0.3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8"/>
      <c r="N10" s="8"/>
      <c r="O10" s="8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s="1" customFormat="1" ht="35.25" customHeight="1" x14ac:dyDescent="0.25">
      <c r="A11" s="46" t="s">
        <v>0</v>
      </c>
      <c r="B11" s="46" t="s">
        <v>5</v>
      </c>
      <c r="C11" s="46" t="s">
        <v>6</v>
      </c>
      <c r="D11" s="46" t="s">
        <v>7</v>
      </c>
      <c r="E11" s="46" t="s">
        <v>8</v>
      </c>
      <c r="F11" s="49" t="s">
        <v>3</v>
      </c>
      <c r="G11" s="51" t="s">
        <v>18</v>
      </c>
      <c r="H11" s="52"/>
      <c r="I11" s="52"/>
      <c r="J11" s="52"/>
      <c r="K11" s="52"/>
      <c r="L11" s="52"/>
      <c r="M11" s="53"/>
      <c r="N11" s="43" t="s">
        <v>12</v>
      </c>
      <c r="O11" s="43" t="s">
        <v>17</v>
      </c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5" customFormat="1" ht="27.75" customHeight="1" x14ac:dyDescent="0.25">
      <c r="A12" s="47"/>
      <c r="B12" s="47"/>
      <c r="C12" s="47"/>
      <c r="D12" s="47"/>
      <c r="E12" s="47"/>
      <c r="F12" s="49"/>
      <c r="G12" s="49" t="s">
        <v>9</v>
      </c>
      <c r="H12" s="49"/>
      <c r="I12" s="49"/>
      <c r="J12" s="46" t="s">
        <v>2</v>
      </c>
      <c r="K12" s="46" t="s">
        <v>10</v>
      </c>
      <c r="L12" s="43" t="s">
        <v>11</v>
      </c>
      <c r="M12" s="46" t="s">
        <v>4</v>
      </c>
      <c r="N12" s="44"/>
      <c r="O12" s="44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5" customFormat="1" ht="78.75" customHeight="1" x14ac:dyDescent="0.25">
      <c r="A13" s="47"/>
      <c r="B13" s="47"/>
      <c r="C13" s="47"/>
      <c r="D13" s="47"/>
      <c r="E13" s="47"/>
      <c r="F13" s="49"/>
      <c r="G13" s="24" t="s">
        <v>23</v>
      </c>
      <c r="H13" s="24" t="s">
        <v>24</v>
      </c>
      <c r="I13" s="25" t="s">
        <v>32</v>
      </c>
      <c r="J13" s="47"/>
      <c r="K13" s="47"/>
      <c r="L13" s="44"/>
      <c r="M13" s="47"/>
      <c r="N13" s="44"/>
      <c r="O13" s="44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5" customFormat="1" ht="45.75" customHeight="1" x14ac:dyDescent="0.25">
      <c r="A14" s="48"/>
      <c r="B14" s="48"/>
      <c r="C14" s="48"/>
      <c r="D14" s="48"/>
      <c r="E14" s="48"/>
      <c r="F14" s="49"/>
      <c r="G14" s="11" t="s">
        <v>1</v>
      </c>
      <c r="H14" s="12" t="s">
        <v>1</v>
      </c>
      <c r="I14" s="11" t="s">
        <v>1</v>
      </c>
      <c r="J14" s="48"/>
      <c r="K14" s="48"/>
      <c r="L14" s="45"/>
      <c r="M14" s="48"/>
      <c r="N14" s="45"/>
      <c r="O14" s="45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24.75" customHeight="1" x14ac:dyDescent="0.25">
      <c r="A15" s="13">
        <v>1</v>
      </c>
      <c r="B15" s="14">
        <v>2</v>
      </c>
      <c r="C15" s="14">
        <v>3</v>
      </c>
      <c r="D15" s="14">
        <v>4</v>
      </c>
      <c r="E15" s="14">
        <v>5</v>
      </c>
      <c r="F15" s="14">
        <v>6</v>
      </c>
      <c r="G15" s="14">
        <v>7</v>
      </c>
      <c r="H15" s="14">
        <v>8</v>
      </c>
      <c r="I15" s="14">
        <v>9</v>
      </c>
      <c r="J15" s="14">
        <v>10</v>
      </c>
      <c r="K15" s="14">
        <v>11</v>
      </c>
      <c r="L15" s="15">
        <v>12</v>
      </c>
      <c r="M15" s="14">
        <v>13</v>
      </c>
      <c r="N15" s="14">
        <v>14</v>
      </c>
      <c r="O15" s="14">
        <v>15</v>
      </c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5" customFormat="1" ht="131.25" customHeight="1" x14ac:dyDescent="0.25">
      <c r="A16" s="16">
        <v>1</v>
      </c>
      <c r="B16" s="22" t="s">
        <v>29</v>
      </c>
      <c r="C16" s="15" t="s">
        <v>30</v>
      </c>
      <c r="D16" s="22" t="s">
        <v>13</v>
      </c>
      <c r="E16" s="26" t="s">
        <v>25</v>
      </c>
      <c r="F16" s="27">
        <v>3</v>
      </c>
      <c r="G16" s="17">
        <v>28000</v>
      </c>
      <c r="H16" s="17">
        <v>32000</v>
      </c>
      <c r="I16" s="17">
        <v>30000</v>
      </c>
      <c r="J16" s="17">
        <f>STDEV(G16:I16)/AVERAGE(G16:I16)*100</f>
        <v>6.666666666666667</v>
      </c>
      <c r="K16" s="22" t="s">
        <v>13</v>
      </c>
      <c r="L16" s="28">
        <v>5050000</v>
      </c>
      <c r="M16" s="22">
        <f>F16*G16</f>
        <v>84000</v>
      </c>
      <c r="N16" s="22" t="s">
        <v>13</v>
      </c>
      <c r="O16" s="22" t="s">
        <v>13</v>
      </c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5" customFormat="1" ht="131.25" customHeight="1" x14ac:dyDescent="0.25">
      <c r="A17" s="16">
        <v>2</v>
      </c>
      <c r="B17" s="22" t="s">
        <v>29</v>
      </c>
      <c r="C17" s="15" t="s">
        <v>30</v>
      </c>
      <c r="D17" s="22" t="s">
        <v>13</v>
      </c>
      <c r="E17" s="26" t="s">
        <v>25</v>
      </c>
      <c r="F17" s="27">
        <v>1</v>
      </c>
      <c r="G17" s="17">
        <v>30000</v>
      </c>
      <c r="H17" s="17">
        <v>35000</v>
      </c>
      <c r="I17" s="17">
        <v>33000</v>
      </c>
      <c r="J17" s="17">
        <f t="shared" ref="J17" si="0">STDEV(G17:I17)/AVERAGE(G17:I17)*100</f>
        <v>7.7039126890517853</v>
      </c>
      <c r="K17" s="22" t="s">
        <v>13</v>
      </c>
      <c r="L17" s="28">
        <v>5050000</v>
      </c>
      <c r="M17" s="22">
        <f>F17*G17</f>
        <v>30000</v>
      </c>
      <c r="N17" s="22" t="s">
        <v>13</v>
      </c>
      <c r="O17" s="22" t="s">
        <v>13</v>
      </c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26.25" customHeight="1" x14ac:dyDescent="0.25">
      <c r="A18" s="50" t="s">
        <v>20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23">
        <f>F16*G16+G17</f>
        <v>114000</v>
      </c>
      <c r="O18" s="22" t="s">
        <v>13</v>
      </c>
    </row>
    <row r="19" spans="1:25" ht="26.25" customHeight="1" x14ac:dyDescent="0.25">
      <c r="A19" s="50" t="s">
        <v>14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8" t="s">
        <v>13</v>
      </c>
      <c r="O19" s="18" t="s">
        <v>13</v>
      </c>
    </row>
    <row r="20" spans="1:25" ht="26.25" customHeight="1" x14ac:dyDescent="0.25">
      <c r="A20" s="59" t="s">
        <v>15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1"/>
      <c r="N20" s="18" t="s">
        <v>13</v>
      </c>
      <c r="O20" s="18" t="s">
        <v>13</v>
      </c>
    </row>
    <row r="21" spans="1:25" ht="26.25" customHeight="1" x14ac:dyDescent="0.25">
      <c r="A21" s="58" t="s">
        <v>16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10" t="s">
        <v>13</v>
      </c>
      <c r="O21" s="19" t="s">
        <v>13</v>
      </c>
    </row>
    <row r="22" spans="1:25" ht="17.2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</row>
    <row r="23" spans="1:25" ht="17.25" customHeight="1" x14ac:dyDescent="0.25">
      <c r="A23" s="54" t="s">
        <v>21</v>
      </c>
      <c r="B23" s="55"/>
      <c r="C23" s="55"/>
      <c r="D23" s="55"/>
      <c r="E23" s="55"/>
      <c r="F23" s="55"/>
      <c r="G23" s="55"/>
      <c r="H23" s="20"/>
      <c r="I23" s="20"/>
      <c r="J23" s="20"/>
      <c r="K23" s="20"/>
      <c r="L23" s="20"/>
      <c r="M23" s="20"/>
      <c r="N23" s="20"/>
      <c r="O23" s="21"/>
    </row>
    <row r="24" spans="1:25" ht="24" customHeight="1" x14ac:dyDescent="0.25">
      <c r="A24" s="54" t="s">
        <v>26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</row>
    <row r="25" spans="1:25" ht="15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25" ht="9" customHeight="1" x14ac:dyDescent="0.25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</row>
  </sheetData>
  <mergeCells count="30">
    <mergeCell ref="A24:O24"/>
    <mergeCell ref="A26:O26"/>
    <mergeCell ref="A22:O22"/>
    <mergeCell ref="A21:M21"/>
    <mergeCell ref="A20:M20"/>
    <mergeCell ref="A23:G23"/>
    <mergeCell ref="O11:O14"/>
    <mergeCell ref="E11:E14"/>
    <mergeCell ref="F11:F14"/>
    <mergeCell ref="A11:A14"/>
    <mergeCell ref="A19:M19"/>
    <mergeCell ref="M12:M14"/>
    <mergeCell ref="G11:M11"/>
    <mergeCell ref="N11:N14"/>
    <mergeCell ref="A18:M18"/>
    <mergeCell ref="C11:C14"/>
    <mergeCell ref="B11:B14"/>
    <mergeCell ref="D11:D14"/>
    <mergeCell ref="G12:I12"/>
    <mergeCell ref="J12:J14"/>
    <mergeCell ref="K12:K14"/>
    <mergeCell ref="L12:L14"/>
    <mergeCell ref="A10:L10"/>
    <mergeCell ref="A1:O1"/>
    <mergeCell ref="B2:O2"/>
    <mergeCell ref="A5:O5"/>
    <mergeCell ref="A7:O7"/>
    <mergeCell ref="A8:O8"/>
    <mergeCell ref="A3:O3"/>
    <mergeCell ref="A9:O9"/>
  </mergeCells>
  <pageMargins left="0.62992125984251968" right="0.43307086614173229" top="0.59055118110236227" bottom="0.39370078740157483" header="0.11811023622047245" footer="0.11811023622047245"/>
  <pageSetup paperSize="9" scale="36" orientation="portrait" horizontalDpi="300" verticalDpi="300" r:id="rId1"/>
  <ignoredErrors>
    <ignoredError sqref="J16:J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2026-05-27T07:03:05Z</dcterms:modified>
</cp:coreProperties>
</file>