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omen1\cepp_\ОЭР\Аттестация\Психиатрическое освидетельствование\"/>
    </mc:Choice>
  </mc:AlternateContent>
  <xr:revisionPtr revIDLastSave="0" documentId="13_ncr:1_{ABFAEB7C-7D97-4546-B42B-5F6A0DA5672B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0" i="1" l="1"/>
  <c r="L20" i="1"/>
  <c r="Q20" i="1" s="1"/>
  <c r="C16" i="1" s="1"/>
  <c r="O20" i="1" l="1"/>
  <c r="P20" i="1" s="1"/>
</calcChain>
</file>

<file path=xl/sharedStrings.xml><?xml version="1.0" encoding="utf-8"?>
<sst xmlns="http://schemas.openxmlformats.org/spreadsheetml/2006/main" count="55" uniqueCount="45">
  <si>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</si>
  <si>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</si>
  <si>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№ п/п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</si>
  <si>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</si>
  <si>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</si>
  <si>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</si>
  <si>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</si>
  <si>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</si>
  <si>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условная единица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</si>
  <si>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</si>
  <si>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</si>
  <si>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Тарифы и нормативы на отпускные цены (при необходимости)</t>
  </si>
  <si>
    <t>Расчетные формулы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</si>
  <si>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</si>
  <si>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</si>
  <si>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</si>
  <si>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</si>
  <si>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t>среднее квадратичное отклонение σ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</si>
  <si>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</si>
  <si>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коэффициент вариации V</t>
  </si>
  <si>
    <t>Совокупность цен принимается однородной при значении коэффициента вариации менее 33%</t>
  </si>
  <si>
    <t>начальная (максимальная) цена контракта для каждого предмета закупки (рыночная стоимость)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</si>
  <si>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</si>
  <si>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Начальная (максимальная) цена контракта</t>
  </si>
  <si>
    <t>сумма НМЦК всех предметов закупки</t>
  </si>
  <si>
    <t>Дата составления</t>
  </si>
  <si>
    <t>Наименование товара, работ, услуг</t>
  </si>
  <si>
    <t>Объем</t>
  </si>
  <si>
    <t>Средн. арифм.</t>
  </si>
  <si>
    <t>Кол-во источников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</si>
  <si>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</si>
  <si>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</si>
  <si>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</si>
  <si>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</si>
  <si>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</si>
  <si>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</si>
  <si>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</si>
  <si>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Ценовое предложение за первый килограмм, руб.</t>
  </si>
  <si>
    <t>-</t>
  </si>
  <si>
    <t>Оказание услуг по проведению психиатрического освидетельствования работников ФГБУ ЦЭПП МЧС России</t>
  </si>
  <si>
    <t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отдела экстренного реагирования ФГБУ ЦЭПП МЧС России   ________________ А.С. Куркина                                                                                                                                                                                                                                                                              
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проверили:                                                                                                                                                                                                                                                                                                                                                        
Главный бухгалтер ФГБУ ЦЭПП МЧС России  _________________ Т.Н. Макаренко                                                                                                                                                                                                                                                                                                                                                                                          
Руководитель контрактной службы ФГБУ ЦЭПП МЧС России    ________________ А.П. Чернявская</t>
  </si>
  <si>
    <t>Ценовое предложение №1 вх № 26-286 от 03.08.2026</t>
  </si>
  <si>
    <t>чел.</t>
  </si>
  <si>
    <t>Ценовое предложение №2 вх № 26-288 от 03.08.2026</t>
  </si>
  <si>
    <t>Ценовое предложение №3 вх № 26-293 от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</si>
</sst>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_-* #,##0.00\ _₽_-;\-* #,##0.00\ _₽_-;_-* \-??\ _₽_-;_-@_-"/>
  </numFmts>
  <fonts count="8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6B9B8"/>
        <bgColor rgb="FFFAC09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E6B9B8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6" fillId="0" borderId="0" applyBorder="0" applyProtection="0"/>
  </cellStyleXfs>
  <cellXfs count="4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65" fontId="1" fillId="0" borderId="1" xfId="1" applyFont="1" applyBorder="1" applyAlignment="1" applyProtection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 applyFont="1"/>
    <xf numFmtId="165" fontId="6" fillId="0" borderId="0" xfId="1"/>
    <xf numFmtId="164" fontId="5" fillId="4" borderId="1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1" fillId="5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FC7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44280</xdr:colOff>
      <xdr:row>10</xdr:row>
      <xdr:rowOff>22320</xdr:rowOff>
    </xdr:from>
    <xdr:to>
      <xdr:col>5</xdr:col>
      <xdr:colOff>66241</xdr:colOff>
      <xdr:row>11</xdr:row>
      <xdr:rowOff>2159</xdr:rowOff>
    </xdr:to>
    <xdr:pic>
      <xdr:nvPicPr>
        <xdr:cNvPr id="2" name="Рисунок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5440" y="5089680"/>
          <a:ext cx="1685160" cy="694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683559</xdr:rowOff>
    </xdr:from>
    <xdr:to>
      <xdr:col>4</xdr:col>
      <xdr:colOff>888121</xdr:colOff>
      <xdr:row>11</xdr:row>
      <xdr:rowOff>403062</xdr:rowOff>
    </xdr:to>
    <xdr:pic>
      <xdr:nvPicPr>
        <xdr:cNvPr id="3" name="Рисунок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65912" y="5042647"/>
          <a:ext cx="1403591" cy="436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3</xdr:col>
      <xdr:colOff>140040</xdr:colOff>
      <xdr:row>8</xdr:row>
      <xdr:rowOff>4320</xdr:rowOff>
    </xdr:from>
    <xdr:to>
      <xdr:col>6</xdr:col>
      <xdr:colOff>515161</xdr:colOff>
      <xdr:row>8</xdr:row>
      <xdr:rowOff>638280</xdr:rowOff>
    </xdr:to>
    <xdr:pic>
      <xdr:nvPicPr>
        <xdr:cNvPr id="4" name="Рисунок 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461200" y="3642840"/>
          <a:ext cx="3167280" cy="6339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"/>
  <sheetViews>
    <sheetView tabSelected="1" view="pageBreakPreview" topLeftCell="A9" zoomScale="85" zoomScaleNormal="85" zoomScalePageLayoutView="85" workbookViewId="0">
      <selection activeCell="A15" sqref="A15:B15"/>
    </sheetView>
  </sheetViews>
  <sheetFormatPr defaultColWidth="8.85546875" defaultRowHeight="15" x14ac:dyDescent="0.25"/>
  <cols>
    <col min="1" max="1" width="4" customWidth="1"/>
    <col min="2" max="2" width="63.7109375" customWidth="1"/>
    <col min="3" max="3" width="9.7109375" customWidth="1"/>
    <col min="4" max="4" width="7.7109375" customWidth="1"/>
    <col min="5" max="5" width="15.85546875" customWidth="1"/>
    <col min="6" max="6" width="16" customWidth="1"/>
    <col min="7" max="7" width="16.140625" customWidth="1"/>
    <col min="8" max="8" width="25.42578125" hidden="1" customWidth="1"/>
    <col min="9" max="9" width="13.85546875" hidden="1" customWidth="1"/>
    <col min="10" max="10" width="11.28515625" hidden="1" customWidth="1"/>
    <col min="11" max="11" width="15.5703125" hidden="1" customWidth="1"/>
    <col min="12" max="12" width="14.42578125" customWidth="1"/>
    <col min="13" max="13" width="11.28515625" customWidth="1"/>
    <col min="14" max="14" width="11.7109375" customWidth="1"/>
    <col min="15" max="15" width="14" customWidth="1"/>
    <col min="16" max="16" width="18.5703125" customWidth="1"/>
    <col min="17" max="17" width="18.42578125" customWidth="1"/>
    <col min="18" max="18" width="9.85546875" bestFit="1" customWidth="1"/>
    <col min="20" max="20" width="12.140625" bestFit="1" customWidth="1"/>
  </cols>
  <sheetData>
    <row r="1" spans="1:18" ht="1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5"/>
      <c r="M1" s="25"/>
      <c r="N1" s="25"/>
      <c r="O1" s="25"/>
      <c r="P1" s="25"/>
      <c r="Q1" s="25"/>
    </row>
    <row r="2" spans="1:18" ht="18.7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10.5" customHeight="1" x14ac:dyDescent="0.25">
      <c r="A3" s="27" t="s">
        <v>1</v>
      </c>
      <c r="B3" s="27"/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8" ht="30" customHeight="1" x14ac:dyDescent="0.25">
      <c r="A4" s="27"/>
      <c r="B4" s="27"/>
      <c r="C4" s="27"/>
      <c r="D4" s="4" t="s">
        <v>2</v>
      </c>
      <c r="E4" s="29" t="s">
        <v>3</v>
      </c>
      <c r="F4" s="29"/>
      <c r="G4" s="29"/>
      <c r="H4" s="29" t="s">
        <v>4</v>
      </c>
      <c r="I4" s="29"/>
      <c r="J4" s="29"/>
      <c r="K4" s="29"/>
      <c r="L4" s="29"/>
      <c r="M4" s="29"/>
      <c r="N4" s="29"/>
      <c r="O4" s="29" t="s">
        <v>5</v>
      </c>
      <c r="P4" s="29"/>
      <c r="Q4" s="4" t="s">
        <v>6</v>
      </c>
      <c r="R4" s="5"/>
    </row>
    <row r="5" spans="1:18" ht="63.75" customHeight="1" x14ac:dyDescent="0.25">
      <c r="A5" s="27"/>
      <c r="B5" s="27"/>
      <c r="C5" s="27"/>
      <c r="D5" s="6">
        <v>1</v>
      </c>
      <c r="E5" s="30" t="s">
        <v>39</v>
      </c>
      <c r="F5" s="30"/>
      <c r="G5" s="30"/>
      <c r="H5" s="30" t="s">
        <v>7</v>
      </c>
      <c r="I5" s="30"/>
      <c r="J5" s="30"/>
      <c r="K5" s="30"/>
      <c r="L5" s="30"/>
      <c r="M5" s="30"/>
      <c r="N5" s="30"/>
      <c r="O5" s="30">
        <v>1</v>
      </c>
      <c r="P5" s="30"/>
      <c r="Q5" s="6" t="s">
        <v>8</v>
      </c>
    </row>
    <row r="6" spans="1:18" ht="49.5" customHeight="1" x14ac:dyDescent="0.25">
      <c r="A6" s="27" t="s">
        <v>9</v>
      </c>
      <c r="B6" s="27"/>
      <c r="C6" s="27"/>
      <c r="D6" s="31" t="s">
        <v>10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ht="27.75" customHeight="1" x14ac:dyDescent="0.25">
      <c r="A7" s="27" t="s">
        <v>11</v>
      </c>
      <c r="B7" s="27"/>
      <c r="C7" s="27"/>
      <c r="D7" s="32" t="s">
        <v>38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spans="1:18" ht="15.75" customHeight="1" x14ac:dyDescent="0.25">
      <c r="A8" s="33" t="s">
        <v>12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8" ht="81.75" customHeight="1" x14ac:dyDescent="0.25">
      <c r="A9" s="27" t="s">
        <v>13</v>
      </c>
      <c r="B9" s="27"/>
      <c r="C9" s="27"/>
      <c r="D9" s="27" t="s">
        <v>14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8" ht="30.75" customHeight="1" x14ac:dyDescent="0.25">
      <c r="A10" s="27" t="s">
        <v>15</v>
      </c>
      <c r="B10" s="27"/>
      <c r="C10" s="27"/>
      <c r="D10" s="34" t="s">
        <v>16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18" ht="56.25" customHeight="1" x14ac:dyDescent="0.25">
      <c r="A11" s="27" t="s">
        <v>17</v>
      </c>
      <c r="B11" s="27"/>
      <c r="C11" s="27"/>
      <c r="D11" s="27" t="s">
        <v>18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8" ht="34.5" customHeight="1" x14ac:dyDescent="0.25">
      <c r="A12" s="27" t="s">
        <v>19</v>
      </c>
      <c r="B12" s="27"/>
      <c r="C12" s="27"/>
      <c r="D12" s="27" t="s">
        <v>20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8" ht="63" customHeight="1" x14ac:dyDescent="0.25">
      <c r="A13" s="35" t="s">
        <v>21</v>
      </c>
      <c r="B13" s="35"/>
      <c r="C13" s="35"/>
      <c r="D13" s="27" t="s">
        <v>22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ht="15.75" customHeight="1" x14ac:dyDescent="0.25">
      <c r="A14" s="35" t="s">
        <v>23</v>
      </c>
      <c r="B14" s="35"/>
      <c r="C14" s="35"/>
      <c r="D14" s="27" t="s">
        <v>24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8" ht="14.25" customHeight="1" x14ac:dyDescent="0.25">
      <c r="A15" s="36" t="s">
        <v>25</v>
      </c>
      <c r="B15" s="36"/>
      <c r="C15" s="37">
        <v>46239</v>
      </c>
      <c r="D15" s="3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8" ht="39" customHeight="1" x14ac:dyDescent="0.25">
      <c r="A16" s="33" t="s">
        <v>23</v>
      </c>
      <c r="B16" s="33"/>
      <c r="C16" s="38">
        <f>Q20</f>
        <v>12133.333333333332</v>
      </c>
      <c r="D16" s="38"/>
      <c r="E16" s="39" t="s">
        <v>39</v>
      </c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20" ht="57" customHeight="1" x14ac:dyDescent="0.25">
      <c r="A17" s="42" t="s">
        <v>2</v>
      </c>
      <c r="B17" s="42" t="s">
        <v>26</v>
      </c>
      <c r="C17" s="42" t="s">
        <v>27</v>
      </c>
      <c r="D17" s="42"/>
      <c r="E17" s="21" t="s">
        <v>41</v>
      </c>
      <c r="F17" s="21" t="s">
        <v>43</v>
      </c>
      <c r="G17" s="21" t="s">
        <v>44</v>
      </c>
      <c r="H17" s="22"/>
      <c r="I17" s="22"/>
      <c r="J17" s="22"/>
      <c r="K17" s="22"/>
      <c r="L17" s="43" t="s">
        <v>28</v>
      </c>
      <c r="M17" s="42" t="s">
        <v>29</v>
      </c>
      <c r="N17" s="42" t="s">
        <v>30</v>
      </c>
      <c r="O17" s="42" t="s">
        <v>31</v>
      </c>
      <c r="P17" s="42" t="s">
        <v>32</v>
      </c>
      <c r="Q17" s="43" t="s">
        <v>33</v>
      </c>
    </row>
    <row r="18" spans="1:20" ht="30" x14ac:dyDescent="0.25">
      <c r="A18" s="42"/>
      <c r="B18" s="42"/>
      <c r="C18" s="23" t="s">
        <v>34</v>
      </c>
      <c r="D18" s="23" t="s">
        <v>35</v>
      </c>
      <c r="E18" s="24" t="s">
        <v>36</v>
      </c>
      <c r="F18" s="24" t="s">
        <v>36</v>
      </c>
      <c r="G18" s="24" t="s">
        <v>36</v>
      </c>
      <c r="H18" s="24" t="s">
        <v>36</v>
      </c>
      <c r="I18" s="24" t="s">
        <v>36</v>
      </c>
      <c r="J18" s="24" t="s">
        <v>36</v>
      </c>
      <c r="K18" s="24" t="s">
        <v>36</v>
      </c>
      <c r="L18" s="43"/>
      <c r="M18" s="42"/>
      <c r="N18" s="42"/>
      <c r="O18" s="42"/>
      <c r="P18" s="42"/>
      <c r="Q18" s="43"/>
    </row>
    <row r="19" spans="1:20" ht="15" customHeight="1" x14ac:dyDescent="0.25">
      <c r="A19" s="42" t="s">
        <v>37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20" s="17" customFormat="1" ht="48.75" customHeight="1" x14ac:dyDescent="0.25">
      <c r="A20" s="9">
        <v>1</v>
      </c>
      <c r="B20" s="10" t="s">
        <v>39</v>
      </c>
      <c r="C20" s="7" t="s">
        <v>42</v>
      </c>
      <c r="D20" s="7">
        <v>7</v>
      </c>
      <c r="E20" s="11">
        <v>1500</v>
      </c>
      <c r="F20" s="11">
        <v>1700</v>
      </c>
      <c r="G20" s="11">
        <v>2000</v>
      </c>
      <c r="H20" s="11"/>
      <c r="I20" s="12"/>
      <c r="J20" s="12"/>
      <c r="K20" s="13"/>
      <c r="L20" s="14">
        <f>AVERAGE(E20,F20,G20,H20,I20,J20,K20)</f>
        <v>1733.3333333333333</v>
      </c>
      <c r="M20" s="7">
        <v>3</v>
      </c>
      <c r="N20" s="15">
        <f>STDEV(E20,F20,G20,E20,F20,G20,H20,K20)</f>
        <v>225.09257354845454</v>
      </c>
      <c r="O20" s="15">
        <f>N20/L20*100</f>
        <v>12.98611001241084</v>
      </c>
      <c r="P20" s="3" t="str">
        <f>IF(O20&lt;33,"ОДНОРОДНЫЕ","НЕОДНОРОДНЫЕ")</f>
        <v>ОДНОРОДНЫЕ</v>
      </c>
      <c r="Q20" s="16">
        <f>D20*L20</f>
        <v>12133.333333333332</v>
      </c>
      <c r="R20" s="19"/>
      <c r="T20" s="20"/>
    </row>
    <row r="21" spans="1:20" ht="114.75" customHeight="1" x14ac:dyDescent="0.25">
      <c r="A21" s="40" t="s">
        <v>40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</row>
    <row r="25" spans="1:20" x14ac:dyDescent="0.25">
      <c r="E25" s="18"/>
    </row>
  </sheetData>
  <mergeCells count="43">
    <mergeCell ref="A21:P21"/>
    <mergeCell ref="N17:N18"/>
    <mergeCell ref="O17:O18"/>
    <mergeCell ref="P17:P18"/>
    <mergeCell ref="Q17:Q18"/>
    <mergeCell ref="A19:Q19"/>
    <mergeCell ref="A17:A18"/>
    <mergeCell ref="B17:B18"/>
    <mergeCell ref="C17:D17"/>
    <mergeCell ref="L17:L18"/>
    <mergeCell ref="M17:M18"/>
    <mergeCell ref="A15:B15"/>
    <mergeCell ref="C15:D15"/>
    <mergeCell ref="A16:B16"/>
    <mergeCell ref="C16:D16"/>
    <mergeCell ref="E16:Q16"/>
    <mergeCell ref="A12:C12"/>
    <mergeCell ref="D12:Q12"/>
    <mergeCell ref="A13:C13"/>
    <mergeCell ref="D13:Q13"/>
    <mergeCell ref="A14:C14"/>
    <mergeCell ref="D14:Q14"/>
    <mergeCell ref="A9:C9"/>
    <mergeCell ref="D9:Q9"/>
    <mergeCell ref="A10:C10"/>
    <mergeCell ref="D10:Q10"/>
    <mergeCell ref="A11:C11"/>
    <mergeCell ref="D11:Q11"/>
    <mergeCell ref="A6:C6"/>
    <mergeCell ref="D6:Q6"/>
    <mergeCell ref="A7:C7"/>
    <mergeCell ref="D7:Q7"/>
    <mergeCell ref="A8:Q8"/>
    <mergeCell ref="L1:Q1"/>
    <mergeCell ref="A2:Q2"/>
    <mergeCell ref="A3:C5"/>
    <mergeCell ref="D3:Q3"/>
    <mergeCell ref="E4:G4"/>
    <mergeCell ref="H4:N4"/>
    <mergeCell ref="O4:P4"/>
    <mergeCell ref="E5:G5"/>
    <mergeCell ref="H5:N5"/>
    <mergeCell ref="O5:P5"/>
  </mergeCells>
  <conditionalFormatting sqref="P20">
    <cfRule type="containsText" dxfId="2" priority="2" operator="containsText" text="НЕОДНОРОДНЫЕ">
      <formula>NOT(ISERROR(SEARCH("НЕОДНОРОДНЫЕ",P20)))</formula>
    </cfRule>
    <cfRule type="containsText" dxfId="1" priority="3" operator="containsText" text="ОДНОРОДНЫЕ">
      <formula>NOT(ISERROR(SEARCH("ОДНОРОДНЫЕ",P20)))</formula>
    </cfRule>
    <cfRule type="containsText" dxfId="0" priority="4" operator="containsText" text="НЕОДНОРОДНЫЕ">
      <formula>NOT(ISERROR(SEARCH("НЕОДНОРОДНЫЕ",P20)))</formula>
    </cfRule>
  </conditionalFormatting>
  <pageMargins left="0.23611111111111099" right="0.23611111111111099" top="0" bottom="0" header="0.511811023622047" footer="0.511811023622047"/>
  <pageSetup paperSize="9" scale="6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Мачуга</dc:creator>
  <cp:lastModifiedBy>Анна Куркина</cp:lastModifiedBy>
  <cp:revision>1</cp:revision>
  <cp:lastPrinted>2024-02-07T11:11:43Z</cp:lastPrinted>
  <dcterms:created xsi:type="dcterms:W3CDTF">2006-09-28T05:33:49Z</dcterms:created>
  <dcterms:modified xsi:type="dcterms:W3CDTF">2026-08-05T12:01:55Z</dcterms:modified>
  <dc:language>ru-RU</dc:language>
</cp:coreProperties>
</file>