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7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5" i="1" l="1"/>
  <c r="K5" i="1" s="1"/>
  <c r="P5" i="1" s="1"/>
  <c r="L5" i="1"/>
  <c r="M5" i="1"/>
  <c r="N5" i="1" l="1"/>
  <c r="O5" i="1" s="1"/>
  <c r="L4" i="1"/>
  <c r="J4" i="1"/>
  <c r="K4" i="1" s="1"/>
  <c r="P4" i="1" s="1"/>
  <c r="M4" i="1"/>
  <c r="N4" i="1" l="1"/>
  <c r="O4" i="1" s="1"/>
  <c r="C1" i="1"/>
</calcChain>
</file>

<file path=xl/sharedStrings.xml><?xml version="1.0" encoding="utf-8"?>
<sst xmlns="http://schemas.openxmlformats.org/spreadsheetml/2006/main" count="27" uniqueCount="22">
  <si>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</si>
  <si>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</si>
  <si>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</si>
  <si>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</si>
  <si>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</si>
  <si>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</si>
  <si>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</si>
  <si>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</si>
  <si>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</si>
  <si>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</si>
  <si>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</si>
  <si>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</si>
  <si>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</si>
  <si>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</si>
  <si>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</si>
  <si>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</si>
  <si>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Начальная (максимальная) цена договора</t>
  </si>
  <si>
    <t>Средн. арифм.</t>
  </si>
  <si>
    <t>Округле-ние</t>
  </si>
  <si>
    <t>Колонки SVEN SPS-585 черный</t>
  </si>
  <si>
    <t>шт</t>
  </si>
  <si>
    <t>Диктофон Ritmix RR-820 (16 Гб)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</si>
</sst>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view="pageBreakPreview" zoomScaleNormal="100" zoomScaleSheetLayoutView="100" workbookViewId="0">
      <selection activeCell="F10" sqref="F10"/>
    </sheetView>
  </sheetViews>
  <sheetFormatPr defaultRowHeight="15" x14ac:dyDescent="0.25"/>
  <cols>
    <col min="1" max="1" width="6.85546875" style="1" bestFit="1" customWidth="1"/>
    <col min="2" max="2" width="26.5703125" style="5" customWidth="1"/>
    <col min="3" max="3" width="7.7109375" style="5" bestFit="1" customWidth="1"/>
    <col min="4" max="4" width="7.42578125" style="5" bestFit="1" customWidth="1"/>
    <col min="5" max="7" width="11.5703125" style="6" bestFit="1" customWidth="1"/>
    <col min="8" max="9" width="9.5703125" style="6" bestFit="1" customWidth="1"/>
    <col min="10" max="11" width="12.7109375" style="2" bestFit="1" customWidth="1"/>
    <col min="12" max="12" width="7.140625" style="3" bestFit="1" customWidth="1"/>
    <col min="13" max="13" width="12.140625" style="1" bestFit="1" customWidth="1"/>
    <col min="14" max="14" width="12.5703125" style="1" bestFit="1" customWidth="1"/>
    <col min="15" max="15" width="16.140625" style="1" customWidth="1"/>
    <col min="16" max="16" width="13.85546875" style="2" bestFit="1" customWidth="1"/>
    <col min="17" max="16384" width="9.140625" style="1"/>
  </cols>
  <sheetData>
    <row r="1" spans="1:16" ht="28.5" customHeight="1" x14ac:dyDescent="0.25">
      <c r="A1" s="20" t="s">
        <v>16</v>
      </c>
      <c r="B1" s="21"/>
      <c r="C1" s="22">
        <f>SUMIF(P4:P5,"&gt;0")</f>
        <v>175753.59</v>
      </c>
      <c r="D1" s="23"/>
      <c r="E1" s="7"/>
      <c r="F1" s="7"/>
      <c r="G1" s="7"/>
      <c r="H1" s="7"/>
      <c r="I1" s="7"/>
      <c r="J1" s="7"/>
      <c r="K1" s="7"/>
      <c r="L1" s="8"/>
      <c r="M1" s="8"/>
      <c r="N1" s="9"/>
      <c r="O1" s="9"/>
      <c r="P1" s="10"/>
    </row>
    <row r="2" spans="1:16" s="4" customFormat="1" ht="30" customHeight="1" x14ac:dyDescent="0.25">
      <c r="A2" s="26" t="s">
        <v>0</v>
      </c>
      <c r="B2" s="26" t="s">
        <v>1</v>
      </c>
      <c r="C2" s="26" t="s">
        <v>2</v>
      </c>
      <c r="D2" s="26"/>
      <c r="E2" s="13" t="s">
        <v>5</v>
      </c>
      <c r="F2" s="13" t="s">
        <v>7</v>
      </c>
      <c r="G2" s="13" t="s">
        <v>8</v>
      </c>
      <c r="H2" s="13" t="s">
        <v>9</v>
      </c>
      <c r="I2" s="13" t="s">
        <v>10</v>
      </c>
      <c r="J2" s="24" t="s">
        <v>17</v>
      </c>
      <c r="K2" s="24" t="s">
        <v>18</v>
      </c>
      <c r="L2" s="26" t="s">
        <v>13</v>
      </c>
      <c r="M2" s="26" t="s">
        <v>14</v>
      </c>
      <c r="N2" s="26" t="s">
        <v>15</v>
      </c>
      <c r="O2" s="26" t="s">
        <v>11</v>
      </c>
      <c r="P2" s="19" t="s">
        <v>12</v>
      </c>
    </row>
    <row r="3" spans="1:16" s="4" customFormat="1" ht="30" x14ac:dyDescent="0.25">
      <c r="A3" s="26"/>
      <c r="B3" s="26"/>
      <c r="C3" s="14" t="s">
        <v>3</v>
      </c>
      <c r="D3" s="14" t="s">
        <v>4</v>
      </c>
      <c r="E3" s="13" t="s">
        <v>6</v>
      </c>
      <c r="F3" s="13" t="s">
        <v>6</v>
      </c>
      <c r="G3" s="13" t="s">
        <v>6</v>
      </c>
      <c r="H3" s="13" t="s">
        <v>6</v>
      </c>
      <c r="I3" s="13" t="s">
        <v>6</v>
      </c>
      <c r="J3" s="25"/>
      <c r="K3" s="25"/>
      <c r="L3" s="26"/>
      <c r="M3" s="26"/>
      <c r="N3" s="26"/>
      <c r="O3" s="26"/>
      <c r="P3" s="19"/>
    </row>
    <row r="4" spans="1:16" ht="30" x14ac:dyDescent="0.25">
      <c r="A4" s="9">
        <v>1</v>
      </c>
      <c r="B4" s="15" t="s">
        <v>21</v>
      </c>
      <c r="C4" s="11" t="s">
        <v>20</v>
      </c>
      <c r="D4" s="12">
        <v>21</v>
      </c>
      <c r="E4" s="16">
        <v>4589</v>
      </c>
      <c r="F4" s="16">
        <v>4399</v>
      </c>
      <c r="G4" s="16">
        <v>4290</v>
      </c>
      <c r="H4" s="17"/>
      <c r="I4" s="17"/>
      <c r="J4" s="10">
        <f t="shared" ref="J4" si="0">AVERAGE(E4,F4,G4,H4,I4)</f>
        <v>4426</v>
      </c>
      <c r="K4" s="10">
        <f>ROUND(J4,2)</f>
        <v>4426</v>
      </c>
      <c r="L4" s="8">
        <f>COUNT(E4:I4)</f>
        <v>3</v>
      </c>
      <c r="M4" s="18">
        <f t="shared" ref="M4" si="1">STDEV(E4,F4,G4,H4,I4)</f>
        <v>151.3175469005495</v>
      </c>
      <c r="N4" s="18">
        <f>M4/J4*100</f>
        <v>3.4188329620548914</v>
      </c>
      <c r="O4" s="9" t="str">
        <f>IF(N4&lt;33,"ОДНОРОДНЫЕ","НЕОДНОРОДНЫЕ")</f>
        <v>ОДНОРОДНЫЕ</v>
      </c>
      <c r="P4" s="10">
        <f>D4*K4</f>
        <v>92946</v>
      </c>
    </row>
    <row r="5" spans="1:16" ht="30" x14ac:dyDescent="0.25">
      <c r="A5" s="9">
        <v>2</v>
      </c>
      <c r="B5" s="15" t="s">
        <v>19</v>
      </c>
      <c r="C5" s="11" t="s">
        <v>20</v>
      </c>
      <c r="D5" s="12">
        <v>23</v>
      </c>
      <c r="E5" s="16">
        <v>3440</v>
      </c>
      <c r="F5" s="16">
        <v>3599</v>
      </c>
      <c r="G5" s="16">
        <v>3762</v>
      </c>
      <c r="H5" s="17"/>
      <c r="I5" s="17"/>
      <c r="J5" s="10">
        <f t="shared" ref="J5" si="2">AVERAGE(E5,F5,G5,H5,I5)</f>
        <v>3600.3333333333335</v>
      </c>
      <c r="K5" s="10">
        <f t="shared" ref="K5" si="3">ROUND(J5,2)</f>
        <v>3600.33</v>
      </c>
      <c r="L5" s="8">
        <f t="shared" ref="L5" si="4">COUNT(E5:I5)</f>
        <v>3</v>
      </c>
      <c r="M5" s="18">
        <f t="shared" ref="M5" si="5">STDEV(E5,F5,G5,H5,I5)</f>
        <v>161.00414073350206</v>
      </c>
      <c r="N5" s="18">
        <f t="shared" ref="N5" si="6">M5/J5*100</f>
        <v>4.4719231756365723</v>
      </c>
      <c r="O5" s="9" t="str">
        <f t="shared" ref="O5" si="7">IF(N5&lt;33,"ОДНОРОДНЫЕ","НЕОДНОРОДНЫЕ")</f>
        <v>ОДНОРОДНЫЕ</v>
      </c>
      <c r="P5" s="10">
        <f t="shared" ref="P5" si="8">D5*K5</f>
        <v>82807.59</v>
      </c>
    </row>
  </sheetData>
  <mergeCells count="12">
    <mergeCell ref="P2:P3"/>
    <mergeCell ref="A1:B1"/>
    <mergeCell ref="C1:D1"/>
    <mergeCell ref="J2:J3"/>
    <mergeCell ref="L2:L3"/>
    <mergeCell ref="M2:M3"/>
    <mergeCell ref="N2:N3"/>
    <mergeCell ref="O2:O3"/>
    <mergeCell ref="A2:A3"/>
    <mergeCell ref="B2:B3"/>
    <mergeCell ref="C2:D2"/>
    <mergeCell ref="K2:K3"/>
  </mergeCells>
  <conditionalFormatting sqref="O4:O5">
    <cfRule type="containsText" dxfId="5" priority="4" operator="containsText" text="НЕ">
      <formula>NOT(ISERROR(SEARCH("НЕ",O4)))</formula>
    </cfRule>
    <cfRule type="containsText" dxfId="4" priority="5" operator="containsText" text="ОДНОРОДНЫЕ">
      <formula>NOT(ISERROR(SEARCH("ОДНОРОДНЫЕ",O4)))</formula>
    </cfRule>
    <cfRule type="containsText" dxfId="3" priority="6" operator="containsText" text="НЕОДНОРОДНЫЕ">
      <formula>NOT(ISERROR(SEARCH("НЕОДНОРОДНЫЕ",O4)))</formula>
    </cfRule>
  </conditionalFormatting>
  <conditionalFormatting sqref="O4:O5">
    <cfRule type="containsText" dxfId="2" priority="1" operator="containsText" text="НЕОДНОРОДНЫЕ">
      <formula>NOT(ISERROR(SEARCH("НЕОДНОРОДНЫЕ",O4)))</formula>
    </cfRule>
    <cfRule type="containsText" dxfId="1" priority="2" operator="containsText" text="ОДНОРОДНЫЕ">
      <formula>NOT(ISERROR(SEARCH("ОДНОРОДНЫЕ",O4)))</formula>
    </cfRule>
    <cfRule type="containsText" dxfId="0" priority="3" operator="containsText" text="НЕОДНОРОДНЫЕ">
      <formula>NOT(ISERROR(SEARCH("НЕОДНОРОДНЫЕ",O4)))</formula>
    </cfRule>
  </conditionalFormatting>
  <pageMargins left="0.7" right="0.7" top="0.75" bottom="0.75" header="0.3" footer="0.3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2026-03-18T11:43:05Z</dcterms:modified>
</cp:coreProperties>
</file>