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erbininaES\AppData\Local\LANIT\LanDocs\EditedFiles\"/>
    </mc:Choice>
  </mc:AlternateContent>
  <bookViews>
    <workbookView xWindow="0" yWindow="0" windowWidth="28800" windowHeight="1218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Лист1!$A$1</definedName>
    <definedName name="_ftnref10" localSheetId="0">Лист1!#REF!</definedName>
    <definedName name="_ftnref11" localSheetId="0">Лист1!#REF!</definedName>
    <definedName name="_ftnref2" localSheetId="0">Лист1!$A$4</definedName>
    <definedName name="_ftnref3" localSheetId="0">Лист1!$F$12</definedName>
    <definedName name="_ftnref4" localSheetId="0">Лист1!$O$12</definedName>
    <definedName name="_ftnref5" localSheetId="0">Лист1!$A$7</definedName>
    <definedName name="_ftnref6" localSheetId="0">Лист1!$G$13</definedName>
    <definedName name="_ftnref7" localSheetId="0">Лист1!$L$13</definedName>
    <definedName name="_ftnref8" localSheetId="0">Лист1!$M$13</definedName>
    <definedName name="_ftnref9" localSheetId="0">Лист1!$G$14</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1" l="1"/>
  <c r="K19" i="1"/>
  <c r="K20" i="1"/>
  <c r="K21" i="1"/>
  <c r="K22" i="1"/>
  <c r="K23" i="1"/>
  <c r="K24" i="1"/>
  <c r="K25" i="1"/>
  <c r="K26" i="1"/>
  <c r="K17" i="1"/>
  <c r="M17" i="1" l="1"/>
  <c r="J18" i="1" l="1"/>
  <c r="M18" i="1"/>
  <c r="J19" i="1"/>
  <c r="M19" i="1"/>
  <c r="J20" i="1"/>
  <c r="M20" i="1"/>
  <c r="J21" i="1"/>
  <c r="M21" i="1"/>
  <c r="J22" i="1"/>
  <c r="M22" i="1"/>
  <c r="J23" i="1"/>
  <c r="M23" i="1"/>
  <c r="J24" i="1"/>
  <c r="M24" i="1"/>
  <c r="J25" i="1"/>
  <c r="M25" i="1"/>
  <c r="J26" i="1"/>
  <c r="M26" i="1"/>
  <c r="J17" i="1" l="1"/>
  <c r="M27" i="1" l="1"/>
</calcChain>
</file>

<file path=xl/sharedStrings.xml><?xml version="1.0" encoding="utf-8"?>
<sst xmlns="http://schemas.openxmlformats.org/spreadsheetml/2006/main" count="80" uniqueCount="42">
  <si>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</si>
  <si>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</si>
  <si>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</si>
  <si>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</si>
  <si>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Коэфф. вариации (v)</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</si>
  <si>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</si>
  <si>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</si>
  <si>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r>
      <t>Обоснование начальной (максимальной) цены контракта</t>
    </r>
    <r>
      <rPr>
        <b/>
        <sz val="12"/>
        <color rgb="FFFF0000"/>
        <rFont val="Times New Roman"/>
        <family val="1"/>
        <charset val="204"/>
      </rPr>
      <t/>
    </r>
  </si>
  <si>
    <t xml:space="preserve">Наименование товара, работы, услуги по КТРУ </t>
  </si>
  <si>
    <t>Типовая принадлежность</t>
  </si>
  <si>
    <t>Кол-во</t>
  </si>
  <si>
    <t>Ценовые значения анализа рынка</t>
  </si>
  <si>
    <t>Цена за единицу с учетом нормативных затрат</t>
  </si>
  <si>
    <t>Итоговое значение НМЦК (ЦК) (руб.)</t>
  </si>
  <si>
    <t>Итого цена единицы товара (работы, услуги) в том числе с учетом ЛБО (руб.)</t>
  </si>
  <si>
    <t>НМЦК (ЦК)/цена единицы товара (работы, услуги) с учетом ЛБО (руб.)</t>
  </si>
  <si>
    <t>Цена за ед. (руб.)</t>
  </si>
  <si>
    <t xml:space="preserve">Итого НМЦК </t>
  </si>
  <si>
    <t>*</t>
  </si>
  <si>
    <t>Цена государственного контракта включает в себя все налоги, сборы, пошлины и другие обязательные платежи, которые Исполнитель должен оплачивать в соответствии с условиями гоударственного контракта, или на иных основаниях, в том числе транспортные расходы.</t>
  </si>
  <si>
    <t>Картридж для электрографических печатающих устройств 
26.20.40.120 /20.59.12.120-00000002</t>
  </si>
  <si>
    <t>шт.</t>
  </si>
  <si>
    <t>Наименьшая рыночная  цена за единицу (руб.)</t>
  </si>
  <si>
    <t>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</si>
  <si>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t xml:space="preserve">Картридж для электрографических печатающих устройств </t>
  </si>
  <si>
    <r>
      <t xml:space="preserve">Используемый метод определения НМЦК </t>
    </r>
    <r>
      <rPr>
        <u/>
        <sz val="12"/>
        <color theme="1"/>
        <rFont val="Times New Roman"/>
        <family val="1"/>
        <charset val="204"/>
      </rPr>
      <t>Метод сопоставимых рыночных цен (анализ рынка)</t>
    </r>
  </si>
  <si>
    <t>Картридж для Samsung SCX-4833FR</t>
  </si>
  <si>
    <t>Картридж для Samsung SL-M3870md</t>
  </si>
  <si>
    <t>Картридж для Samsung SCX-4650N</t>
  </si>
  <si>
    <t>Картридж для HP LaserJet 1022</t>
  </si>
  <si>
    <t>Картридж для Lexmark MX431</t>
  </si>
  <si>
    <t>Картридж для Ricoh M2701</t>
  </si>
  <si>
    <t>Картридж для Xerox Phaser 5335</t>
  </si>
  <si>
    <t>Картридж для Pantum M6550NW</t>
  </si>
  <si>
    <t>Картридж для HP LaserJet P3005N</t>
  </si>
  <si>
    <t>Картридж для HP LaserJet 1320</t>
  </si>
  <si>
    <r>
      <t xml:space="preserve">Дата подготовки обоснования НМЦК </t>
    </r>
    <r>
      <rPr>
        <u/>
        <sz val="12"/>
        <color theme="1"/>
        <rFont val="Times New Roman"/>
        <family val="1"/>
        <charset val="204"/>
      </rPr>
      <t>04.06.2026</t>
    </r>
  </si>
  <si>
    <t>Источник № 1
КП от 04.06.2026 № 4497</t>
  </si>
  <si>
    <t>Источник № 2
КП от 04.06.2026 № 4498</t>
  </si>
  <si>
    <t>Источник № 3
КП от 04.06.2026 № 4499</t>
  </si>
  <si>
    <r>
      <t xml:space="preserve">Предмет контракта </t>
    </r>
    <r>
      <rPr>
        <u/>
        <sz val="12"/>
        <color theme="1"/>
        <rFont val="Times New Roman"/>
        <family val="1"/>
        <charset val="204"/>
      </rPr>
      <t>Поставка продукции радиоэлектронной промышленности для нужд Управления Федерального казначейства по Республике Татарстан</t>
    </r>
  </si>
  <si>
    <r>
      <t xml:space="preserve">Реквизиты запросов ценовой информации (в т.ч. в ЕИС) </t>
    </r>
    <r>
      <rPr>
        <u/>
        <sz val="12"/>
        <rFont val="Times New Roman"/>
        <family val="1"/>
        <charset val="204"/>
      </rPr>
      <t>Запрос направлен в 9 организаций: исх. от 18.05.2026 № 59-09-18/2660, в ЕИС от 18.05.2026 № 0811400000126000416, ответ получен от 3 (трех) организаций, на основании данной информации произведен расчет НМЦК: Источник № 1 – вх. от 04.06.2026 № 4497, Источник № 2 - вх. от 04.06.2026 № 4498, Источник № 3 - вх. от 04.06.2026 № 4499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</si>
</sst>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rgb="FFFF0000"/>
      <name val="Times New Roman"/>
      <family val="1"/>
      <charset val="204"/>
    </font>
    <font>
      <sz val="11"/>
      <color theme="1"/>
      <name val="Calibri"/>
      <family val="2"/>
      <charset val="204"/>
      <scheme val="minor"/>
    </font>
    <font>
      <u/>
      <sz val="12"/>
      <color theme="1"/>
      <name val="Times New Roman"/>
      <family val="1"/>
      <charset val="204"/>
    </font>
    <font>
      <sz val="12"/>
      <name val="Times New Roman"/>
      <family val="1"/>
      <charset val="204"/>
    </font>
    <font>
      <u/>
      <sz val="12"/>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9" tint="0.59999389629810485"/>
        <bgColor indexed="64"/>
      </patternFill>
    </fill>
  </fills>
  <borders count="1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2">
    <xf numFmtId="0" fontId="0" fillId="0" borderId="0"/>
    <xf numFmtId="43" fontId="4" fillId="0" borderId="0" applyFont="0" applyFill="0" applyBorder="0" applyAlignment="0" applyProtection="0"/>
  </cellStyleXfs>
  <cellXfs count="47">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8" xfId="0" applyFont="1" applyBorder="1" applyAlignment="1">
      <alignment horizontal="center" vertical="center" wrapText="1"/>
    </xf>
    <xf numFmtId="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4" fontId="1" fillId="0" borderId="5" xfId="1"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4" fontId="1" fillId="0" borderId="5"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4" fontId="1" fillId="0" borderId="5" xfId="1"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4" fontId="8" fillId="0" borderId="0"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Alignment="1">
      <alignment wrapText="1"/>
    </xf>
    <xf numFmtId="4" fontId="8" fillId="0" borderId="0"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center" wrapText="1"/>
    </xf>
    <xf numFmtId="0" fontId="6" fillId="0" borderId="0" xfId="0" applyFont="1" applyAlignment="1">
      <alignment horizontal="left" vertical="center" wrapText="1"/>
    </xf>
    <xf numFmtId="0" fontId="1" fillId="0" borderId="0" xfId="0" applyFont="1" applyAlignment="1">
      <alignment horizontal="left"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4" fontId="2" fillId="2" borderId="7"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2" fillId="0" borderId="7" xfId="0" applyFont="1" applyBorder="1" applyAlignment="1">
      <alignment horizontal="right" vertical="center" wrapText="1"/>
    </xf>
    <xf numFmtId="0" fontId="2" fillId="0" borderId="6" xfId="0" applyFont="1" applyBorder="1" applyAlignment="1">
      <alignment horizontal="right" vertical="center" wrapText="1"/>
    </xf>
    <xf numFmtId="0" fontId="2" fillId="0" borderId="4" xfId="0" applyFont="1" applyBorder="1" applyAlignment="1">
      <alignment horizontal="righ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abSelected="1" topLeftCell="A13" zoomScale="85" zoomScaleNormal="85" workbookViewId="0">
      <selection activeCell="A30" sqref="A30:P30"/>
    </sheetView>
  </sheetViews>
  <sheetFormatPr defaultRowHeight="15.75" x14ac:dyDescent="0.25"/>
  <cols>
    <col min="1" max="1" width="9.140625" style="4"/>
    <col min="2" max="2" width="39.85546875" style="4" customWidth="1"/>
    <col min="3" max="3" width="38.5703125" style="4" customWidth="1"/>
    <col min="4" max="4" width="26.85546875" style="4" bestFit="1" customWidth="1"/>
    <col min="5" max="10" width="12.85546875" style="4" customWidth="1"/>
    <col min="11" max="11" width="14.28515625" style="4" customWidth="1"/>
    <col min="12" max="12" width="14.7109375" style="4" customWidth="1"/>
    <col min="13" max="13" width="15.85546875" style="4" customWidth="1"/>
    <col min="14" max="14" width="6" style="4" customWidth="1"/>
    <col min="15" max="16" width="12.85546875" style="4" customWidth="1"/>
    <col min="17" max="16384" width="9.140625" style="4"/>
  </cols>
  <sheetData>
    <row r="1" spans="1:17" x14ac:dyDescent="0.25">
      <c r="A1" s="32" t="s">
        <v>7</v>
      </c>
      <c r="B1" s="32"/>
      <c r="C1" s="32"/>
      <c r="D1" s="32"/>
      <c r="E1" s="32"/>
      <c r="F1" s="32"/>
      <c r="G1" s="32"/>
      <c r="H1" s="32"/>
      <c r="I1" s="32"/>
      <c r="J1" s="32"/>
      <c r="K1" s="32"/>
      <c r="L1" s="32"/>
      <c r="M1" s="32"/>
      <c r="N1" s="32"/>
      <c r="O1" s="32"/>
      <c r="P1" s="32"/>
      <c r="Q1" s="32"/>
    </row>
    <row r="4" spans="1:17" ht="21.75" customHeight="1" x14ac:dyDescent="0.25">
      <c r="A4" s="26" t="s">
        <v>36</v>
      </c>
      <c r="B4" s="26"/>
      <c r="C4" s="26"/>
      <c r="D4" s="26"/>
      <c r="E4" s="26"/>
      <c r="F4" s="26"/>
      <c r="G4" s="26"/>
      <c r="H4" s="26"/>
      <c r="I4" s="26"/>
      <c r="J4" s="26"/>
      <c r="K4" s="26"/>
      <c r="L4" s="26"/>
      <c r="M4" s="26"/>
      <c r="N4" s="26"/>
      <c r="O4" s="26"/>
      <c r="P4" s="26"/>
      <c r="Q4" s="26"/>
    </row>
    <row r="5" spans="1:17" x14ac:dyDescent="0.25">
      <c r="A5" s="26" t="s">
        <v>40</v>
      </c>
      <c r="B5" s="26"/>
      <c r="C5" s="26"/>
      <c r="D5" s="26"/>
      <c r="E5" s="26"/>
      <c r="F5" s="26"/>
      <c r="G5" s="26"/>
      <c r="H5" s="26"/>
      <c r="I5" s="26"/>
      <c r="J5" s="26"/>
      <c r="K5" s="26"/>
      <c r="L5" s="26"/>
      <c r="M5" s="26"/>
      <c r="N5" s="26"/>
      <c r="O5" s="26"/>
      <c r="P5" s="26"/>
      <c r="Q5" s="26"/>
    </row>
    <row r="6" spans="1:17" ht="22.5" customHeight="1" x14ac:dyDescent="0.25">
      <c r="A6" s="26" t="s">
        <v>25</v>
      </c>
      <c r="B6" s="26"/>
      <c r="C6" s="26"/>
      <c r="D6" s="26"/>
      <c r="E6" s="26"/>
      <c r="F6" s="26"/>
      <c r="G6" s="26"/>
      <c r="H6" s="26"/>
      <c r="I6" s="26"/>
      <c r="J6" s="26"/>
      <c r="K6" s="26"/>
      <c r="L6" s="26"/>
      <c r="M6" s="26"/>
      <c r="N6" s="26"/>
      <c r="O6" s="26"/>
      <c r="P6" s="26"/>
      <c r="Q6" s="26"/>
    </row>
    <row r="7" spans="1:17" ht="36.75" customHeight="1" x14ac:dyDescent="0.25">
      <c r="A7" s="33" t="s">
        <v>41</v>
      </c>
      <c r="B7" s="33"/>
      <c r="C7" s="33"/>
      <c r="D7" s="33"/>
      <c r="E7" s="33"/>
      <c r="F7" s="33"/>
      <c r="G7" s="33"/>
      <c r="H7" s="33"/>
      <c r="I7" s="33"/>
      <c r="J7" s="33"/>
      <c r="K7" s="33"/>
      <c r="L7" s="33"/>
      <c r="M7" s="33"/>
      <c r="N7" s="33"/>
      <c r="O7" s="33"/>
      <c r="P7" s="33"/>
      <c r="Q7" s="33"/>
    </row>
    <row r="8" spans="1:17" ht="8.25" customHeight="1" x14ac:dyDescent="0.25">
      <c r="A8" s="1"/>
      <c r="B8" s="1"/>
      <c r="C8" s="1"/>
      <c r="D8" s="1"/>
      <c r="E8" s="1"/>
      <c r="F8" s="1"/>
      <c r="G8" s="1"/>
      <c r="H8" s="1"/>
      <c r="I8" s="1"/>
      <c r="J8" s="1"/>
      <c r="K8" s="1"/>
      <c r="L8" s="1"/>
      <c r="M8" s="1"/>
      <c r="N8" s="7"/>
      <c r="O8" s="1"/>
      <c r="P8" s="1"/>
      <c r="Q8" s="1"/>
    </row>
    <row r="9" spans="1:17" ht="19.5" customHeight="1" x14ac:dyDescent="0.25">
      <c r="A9" s="26" t="s">
        <v>0</v>
      </c>
      <c r="B9" s="26"/>
      <c r="C9" s="26"/>
      <c r="D9" s="26"/>
      <c r="E9" s="26"/>
      <c r="F9" s="26"/>
      <c r="G9" s="26"/>
      <c r="H9" s="26"/>
      <c r="I9" s="26"/>
      <c r="J9" s="26"/>
      <c r="K9" s="26"/>
      <c r="L9" s="26"/>
      <c r="M9" s="26"/>
      <c r="N9" s="26"/>
      <c r="O9" s="26"/>
      <c r="P9" s="26"/>
      <c r="Q9" s="26"/>
    </row>
    <row r="10" spans="1:17" ht="19.5" customHeight="1" x14ac:dyDescent="0.25">
      <c r="A10" s="26" t="s">
        <v>5</v>
      </c>
      <c r="B10" s="26"/>
      <c r="C10" s="26"/>
      <c r="D10" s="26"/>
      <c r="E10" s="26"/>
      <c r="F10" s="26"/>
      <c r="G10" s="26"/>
      <c r="H10" s="26"/>
      <c r="I10" s="26"/>
      <c r="J10" s="26"/>
      <c r="K10" s="26"/>
      <c r="L10" s="26"/>
      <c r="M10" s="26"/>
      <c r="N10" s="26"/>
      <c r="O10" s="26"/>
      <c r="P10" s="26"/>
      <c r="Q10" s="26"/>
    </row>
    <row r="11" spans="1:17" ht="16.5" thickBot="1" x14ac:dyDescent="0.3"/>
    <row r="12" spans="1:17" ht="16.5" customHeight="1" thickBot="1" x14ac:dyDescent="0.3">
      <c r="A12" s="27" t="s">
        <v>6</v>
      </c>
      <c r="B12" s="27" t="s">
        <v>8</v>
      </c>
      <c r="C12" s="27" t="s">
        <v>1</v>
      </c>
      <c r="D12" s="27" t="s">
        <v>9</v>
      </c>
      <c r="E12" s="27" t="s">
        <v>2</v>
      </c>
      <c r="F12" s="27" t="s">
        <v>10</v>
      </c>
      <c r="G12" s="35" t="s">
        <v>3</v>
      </c>
      <c r="H12" s="36"/>
      <c r="I12" s="36"/>
      <c r="J12" s="36"/>
      <c r="K12" s="36"/>
      <c r="L12" s="36"/>
      <c r="M12" s="36"/>
      <c r="N12" s="37"/>
      <c r="O12" s="27" t="s">
        <v>14</v>
      </c>
      <c r="P12" s="27" t="s">
        <v>15</v>
      </c>
    </row>
    <row r="13" spans="1:17" ht="16.5" customHeight="1" thickBot="1" x14ac:dyDescent="0.3">
      <c r="A13" s="28"/>
      <c r="B13" s="28"/>
      <c r="C13" s="28"/>
      <c r="D13" s="28"/>
      <c r="E13" s="28"/>
      <c r="F13" s="28"/>
      <c r="G13" s="29" t="s">
        <v>11</v>
      </c>
      <c r="H13" s="30"/>
      <c r="I13" s="30"/>
      <c r="J13" s="27" t="s">
        <v>4</v>
      </c>
      <c r="K13" s="27" t="s">
        <v>22</v>
      </c>
      <c r="L13" s="27" t="s">
        <v>12</v>
      </c>
      <c r="M13" s="35" t="s">
        <v>13</v>
      </c>
      <c r="N13" s="37"/>
      <c r="O13" s="28"/>
      <c r="P13" s="28"/>
    </row>
    <row r="14" spans="1:17" ht="79.5" customHeight="1" thickBot="1" x14ac:dyDescent="0.3">
      <c r="A14" s="28"/>
      <c r="B14" s="28"/>
      <c r="C14" s="28"/>
      <c r="D14" s="28"/>
      <c r="E14" s="28"/>
      <c r="F14" s="28"/>
      <c r="G14" s="16" t="s">
        <v>37</v>
      </c>
      <c r="H14" s="16" t="s">
        <v>38</v>
      </c>
      <c r="I14" s="17" t="s">
        <v>39</v>
      </c>
      <c r="J14" s="28"/>
      <c r="K14" s="28"/>
      <c r="L14" s="28"/>
      <c r="M14" s="38"/>
      <c r="N14" s="39"/>
      <c r="O14" s="28"/>
      <c r="P14" s="28"/>
    </row>
    <row r="15" spans="1:17" ht="45" customHeight="1" thickBot="1" x14ac:dyDescent="0.3">
      <c r="A15" s="31"/>
      <c r="B15" s="31"/>
      <c r="C15" s="31"/>
      <c r="D15" s="31"/>
      <c r="E15" s="31"/>
      <c r="F15" s="31"/>
      <c r="G15" s="3" t="s">
        <v>16</v>
      </c>
      <c r="H15" s="3" t="s">
        <v>16</v>
      </c>
      <c r="I15" s="3" t="s">
        <v>16</v>
      </c>
      <c r="J15" s="31"/>
      <c r="K15" s="31"/>
      <c r="L15" s="31"/>
      <c r="M15" s="40"/>
      <c r="N15" s="41"/>
      <c r="O15" s="28"/>
      <c r="P15" s="28"/>
    </row>
    <row r="16" spans="1:17" ht="16.5" thickBot="1" x14ac:dyDescent="0.3">
      <c r="A16" s="2">
        <v>1</v>
      </c>
      <c r="B16" s="3">
        <v>2</v>
      </c>
      <c r="C16" s="3">
        <v>3</v>
      </c>
      <c r="D16" s="3">
        <v>4</v>
      </c>
      <c r="E16" s="3">
        <v>5</v>
      </c>
      <c r="F16" s="3">
        <v>6</v>
      </c>
      <c r="G16" s="3">
        <v>7</v>
      </c>
      <c r="H16" s="3">
        <v>8</v>
      </c>
      <c r="I16" s="3">
        <v>9</v>
      </c>
      <c r="J16" s="3">
        <v>10</v>
      </c>
      <c r="K16" s="3">
        <v>11</v>
      </c>
      <c r="L16" s="3">
        <v>12</v>
      </c>
      <c r="M16" s="40">
        <v>13</v>
      </c>
      <c r="N16" s="41"/>
      <c r="O16" s="5">
        <v>14</v>
      </c>
      <c r="P16" s="5">
        <v>15</v>
      </c>
    </row>
    <row r="17" spans="1:18" ht="48" thickBot="1" x14ac:dyDescent="0.3">
      <c r="A17" s="9">
        <v>1</v>
      </c>
      <c r="B17" s="10" t="s">
        <v>20</v>
      </c>
      <c r="C17" s="18" t="s">
        <v>24</v>
      </c>
      <c r="D17" s="25" t="s">
        <v>26</v>
      </c>
      <c r="E17" s="10" t="s">
        <v>21</v>
      </c>
      <c r="F17" s="25">
        <v>25</v>
      </c>
      <c r="G17" s="15">
        <v>1170</v>
      </c>
      <c r="H17" s="15">
        <v>1193.4000000000001</v>
      </c>
      <c r="I17" s="15">
        <v>1228.5</v>
      </c>
      <c r="J17" s="10">
        <f>(STDEV(G17:I17)/AVERAGE(G17:I17))*100</f>
        <v>2.4592294577429148</v>
      </c>
      <c r="K17" s="8">
        <f>SMALL(G17:I17,1)</f>
        <v>1170</v>
      </c>
      <c r="L17" s="8">
        <v>4000</v>
      </c>
      <c r="M17" s="12">
        <f>K17*F17</f>
        <v>29250</v>
      </c>
      <c r="N17" s="6" t="s">
        <v>18</v>
      </c>
      <c r="O17" s="6"/>
      <c r="P17" s="10"/>
      <c r="R17" s="19"/>
    </row>
    <row r="18" spans="1:18" ht="48" thickBot="1" x14ac:dyDescent="0.3">
      <c r="A18" s="13">
        <v>2</v>
      </c>
      <c r="B18" s="24" t="s">
        <v>20</v>
      </c>
      <c r="C18" s="18" t="s">
        <v>24</v>
      </c>
      <c r="D18" s="25" t="s">
        <v>27</v>
      </c>
      <c r="E18" s="14" t="s">
        <v>21</v>
      </c>
      <c r="F18" s="25">
        <v>40</v>
      </c>
      <c r="G18" s="15">
        <v>1144</v>
      </c>
      <c r="H18" s="15">
        <v>1100</v>
      </c>
      <c r="I18" s="15">
        <v>1155</v>
      </c>
      <c r="J18" s="14">
        <f t="shared" ref="J18:J26" si="0">(STDEV(G18:I18)/AVERAGE(G18:I18))*100</f>
        <v>2.5686905932665924</v>
      </c>
      <c r="K18" s="8">
        <f t="shared" ref="K18:K26" si="1">SMALL(G18:I18,1)</f>
        <v>1100</v>
      </c>
      <c r="L18" s="8">
        <v>13000</v>
      </c>
      <c r="M18" s="12">
        <f t="shared" ref="M18:M26" si="2">K18*F18</f>
        <v>44000</v>
      </c>
      <c r="N18" s="6" t="s">
        <v>18</v>
      </c>
      <c r="O18" s="6"/>
      <c r="P18" s="14"/>
      <c r="R18" s="19"/>
    </row>
    <row r="19" spans="1:18" ht="48" thickBot="1" x14ac:dyDescent="0.3">
      <c r="A19" s="13">
        <v>3</v>
      </c>
      <c r="B19" s="24" t="s">
        <v>20</v>
      </c>
      <c r="C19" s="18" t="s">
        <v>24</v>
      </c>
      <c r="D19" s="25" t="s">
        <v>28</v>
      </c>
      <c r="E19" s="14" t="s">
        <v>21</v>
      </c>
      <c r="F19" s="25">
        <v>10</v>
      </c>
      <c r="G19" s="15">
        <v>924</v>
      </c>
      <c r="H19" s="15">
        <v>906.4</v>
      </c>
      <c r="I19" s="15">
        <v>880</v>
      </c>
      <c r="J19" s="14">
        <f t="shared" si="0"/>
        <v>2.4512449465164772</v>
      </c>
      <c r="K19" s="8">
        <f t="shared" si="1"/>
        <v>880</v>
      </c>
      <c r="L19" s="8">
        <v>4000</v>
      </c>
      <c r="M19" s="12">
        <f t="shared" si="2"/>
        <v>8800</v>
      </c>
      <c r="N19" s="6" t="s">
        <v>18</v>
      </c>
      <c r="O19" s="6"/>
      <c r="P19" s="14"/>
      <c r="R19" s="19"/>
    </row>
    <row r="20" spans="1:18" ht="48" thickBot="1" x14ac:dyDescent="0.3">
      <c r="A20" s="13">
        <v>4</v>
      </c>
      <c r="B20" s="24" t="s">
        <v>20</v>
      </c>
      <c r="C20" s="18" t="s">
        <v>24</v>
      </c>
      <c r="D20" s="25" t="s">
        <v>29</v>
      </c>
      <c r="E20" s="14" t="s">
        <v>21</v>
      </c>
      <c r="F20" s="25">
        <v>20</v>
      </c>
      <c r="G20" s="15">
        <v>370</v>
      </c>
      <c r="H20" s="15">
        <v>384.8</v>
      </c>
      <c r="I20" s="15">
        <v>388.5</v>
      </c>
      <c r="J20" s="14">
        <f t="shared" si="0"/>
        <v>2.5686905932665938</v>
      </c>
      <c r="K20" s="8">
        <f t="shared" si="1"/>
        <v>370</v>
      </c>
      <c r="L20" s="8">
        <v>4000</v>
      </c>
      <c r="M20" s="12">
        <f t="shared" si="2"/>
        <v>7400</v>
      </c>
      <c r="N20" s="6" t="s">
        <v>18</v>
      </c>
      <c r="O20" s="6"/>
      <c r="P20" s="14"/>
      <c r="R20" s="19"/>
    </row>
    <row r="21" spans="1:18" ht="48" thickBot="1" x14ac:dyDescent="0.3">
      <c r="A21" s="13">
        <v>5</v>
      </c>
      <c r="B21" s="24" t="s">
        <v>20</v>
      </c>
      <c r="C21" s="18" t="s">
        <v>24</v>
      </c>
      <c r="D21" s="25" t="s">
        <v>30</v>
      </c>
      <c r="E21" s="14" t="s">
        <v>21</v>
      </c>
      <c r="F21" s="25">
        <v>20</v>
      </c>
      <c r="G21" s="15">
        <v>7110</v>
      </c>
      <c r="H21" s="15">
        <v>7394.4</v>
      </c>
      <c r="I21" s="15">
        <v>7536.6</v>
      </c>
      <c r="J21" s="14">
        <f t="shared" si="0"/>
        <v>2.9565004483586081</v>
      </c>
      <c r="K21" s="8">
        <f t="shared" si="1"/>
        <v>7110</v>
      </c>
      <c r="L21" s="8">
        <v>28000</v>
      </c>
      <c r="M21" s="12">
        <f t="shared" si="2"/>
        <v>142200</v>
      </c>
      <c r="N21" s="6" t="s">
        <v>18</v>
      </c>
      <c r="O21" s="6"/>
      <c r="P21" s="14"/>
      <c r="R21" s="19"/>
    </row>
    <row r="22" spans="1:18" ht="48" thickBot="1" x14ac:dyDescent="0.3">
      <c r="A22" s="13">
        <v>6</v>
      </c>
      <c r="B22" s="24" t="s">
        <v>20</v>
      </c>
      <c r="C22" s="18" t="s">
        <v>24</v>
      </c>
      <c r="D22" s="25" t="s">
        <v>31</v>
      </c>
      <c r="E22" s="14" t="s">
        <v>21</v>
      </c>
      <c r="F22" s="25">
        <v>10</v>
      </c>
      <c r="G22" s="15">
        <v>634.4</v>
      </c>
      <c r="H22" s="15">
        <v>610</v>
      </c>
      <c r="I22" s="15">
        <v>646.6</v>
      </c>
      <c r="J22" s="14">
        <f t="shared" si="0"/>
        <v>2.9565004483586077</v>
      </c>
      <c r="K22" s="8">
        <f t="shared" si="1"/>
        <v>610</v>
      </c>
      <c r="L22" s="8">
        <v>28000</v>
      </c>
      <c r="M22" s="12">
        <f t="shared" si="2"/>
        <v>6100</v>
      </c>
      <c r="N22" s="6" t="s">
        <v>18</v>
      </c>
      <c r="O22" s="6"/>
      <c r="P22" s="14"/>
      <c r="R22" s="19"/>
    </row>
    <row r="23" spans="1:18" ht="48" thickBot="1" x14ac:dyDescent="0.3">
      <c r="A23" s="13">
        <v>7</v>
      </c>
      <c r="B23" s="24" t="s">
        <v>20</v>
      </c>
      <c r="C23" s="18" t="s">
        <v>24</v>
      </c>
      <c r="D23" s="25" t="s">
        <v>32</v>
      </c>
      <c r="E23" s="14" t="s">
        <v>21</v>
      </c>
      <c r="F23" s="25">
        <v>50</v>
      </c>
      <c r="G23" s="15">
        <v>3413.3</v>
      </c>
      <c r="H23" s="15">
        <v>3253.8</v>
      </c>
      <c r="I23" s="15">
        <v>3190</v>
      </c>
      <c r="J23" s="14">
        <f t="shared" si="0"/>
        <v>3.5005352188970789</v>
      </c>
      <c r="K23" s="8">
        <f t="shared" si="1"/>
        <v>3190</v>
      </c>
      <c r="L23" s="8">
        <v>13000</v>
      </c>
      <c r="M23" s="12">
        <f t="shared" si="2"/>
        <v>159500</v>
      </c>
      <c r="N23" s="6" t="s">
        <v>18</v>
      </c>
      <c r="O23" s="6"/>
      <c r="P23" s="14"/>
      <c r="R23" s="19"/>
    </row>
    <row r="24" spans="1:18" ht="48" thickBot="1" x14ac:dyDescent="0.3">
      <c r="A24" s="13">
        <v>8</v>
      </c>
      <c r="B24" s="24" t="s">
        <v>20</v>
      </c>
      <c r="C24" s="18" t="s">
        <v>24</v>
      </c>
      <c r="D24" s="25" t="s">
        <v>33</v>
      </c>
      <c r="E24" s="14" t="s">
        <v>21</v>
      </c>
      <c r="F24" s="25">
        <v>40</v>
      </c>
      <c r="G24" s="15">
        <v>570</v>
      </c>
      <c r="H24" s="15">
        <v>592.79999999999995</v>
      </c>
      <c r="I24" s="15">
        <v>604.20000000000005</v>
      </c>
      <c r="J24" s="14">
        <f t="shared" si="0"/>
        <v>2.956500448358609</v>
      </c>
      <c r="K24" s="8">
        <f t="shared" si="1"/>
        <v>570</v>
      </c>
      <c r="L24" s="8">
        <v>4000</v>
      </c>
      <c r="M24" s="12">
        <f t="shared" si="2"/>
        <v>22800</v>
      </c>
      <c r="N24" s="6" t="s">
        <v>18</v>
      </c>
      <c r="O24" s="6"/>
      <c r="P24" s="14"/>
      <c r="R24" s="19"/>
    </row>
    <row r="25" spans="1:18" s="22" customFormat="1" ht="48" thickBot="1" x14ac:dyDescent="0.3">
      <c r="A25" s="20">
        <v>9</v>
      </c>
      <c r="B25" s="24" t="s">
        <v>20</v>
      </c>
      <c r="C25" s="21" t="s">
        <v>24</v>
      </c>
      <c r="D25" s="25" t="s">
        <v>34</v>
      </c>
      <c r="E25" s="21" t="s">
        <v>21</v>
      </c>
      <c r="F25" s="25">
        <v>5</v>
      </c>
      <c r="G25" s="15">
        <v>1187</v>
      </c>
      <c r="H25" s="15">
        <v>1153.5999999999999</v>
      </c>
      <c r="I25" s="15">
        <v>1120</v>
      </c>
      <c r="J25" s="21">
        <f t="shared" si="0"/>
        <v>2.9041249856562601</v>
      </c>
      <c r="K25" s="8">
        <f t="shared" si="1"/>
        <v>1120</v>
      </c>
      <c r="L25" s="8">
        <v>13000</v>
      </c>
      <c r="M25" s="12">
        <f t="shared" si="2"/>
        <v>5600</v>
      </c>
      <c r="N25" s="6" t="s">
        <v>18</v>
      </c>
      <c r="O25" s="12"/>
      <c r="P25" s="21"/>
      <c r="R25" s="23"/>
    </row>
    <row r="26" spans="1:18" ht="48" thickBot="1" x14ac:dyDescent="0.3">
      <c r="A26" s="13">
        <v>10</v>
      </c>
      <c r="B26" s="24" t="s">
        <v>20</v>
      </c>
      <c r="C26" s="18" t="s">
        <v>24</v>
      </c>
      <c r="D26" s="25" t="s">
        <v>35</v>
      </c>
      <c r="E26" s="14" t="s">
        <v>21</v>
      </c>
      <c r="F26" s="25">
        <v>5</v>
      </c>
      <c r="G26" s="15">
        <v>780</v>
      </c>
      <c r="H26" s="15">
        <v>811.2</v>
      </c>
      <c r="I26" s="15">
        <v>826.8</v>
      </c>
      <c r="J26" s="14">
        <f t="shared" si="0"/>
        <v>2.9565004483586046</v>
      </c>
      <c r="K26" s="8">
        <f t="shared" si="1"/>
        <v>780</v>
      </c>
      <c r="L26" s="8">
        <v>4000</v>
      </c>
      <c r="M26" s="12">
        <f t="shared" si="2"/>
        <v>3900</v>
      </c>
      <c r="N26" s="6" t="s">
        <v>18</v>
      </c>
      <c r="O26" s="6"/>
      <c r="P26" s="14"/>
      <c r="R26" s="19"/>
    </row>
    <row r="27" spans="1:18" ht="16.5" customHeight="1" thickBot="1" x14ac:dyDescent="0.3">
      <c r="A27" s="44" t="s">
        <v>17</v>
      </c>
      <c r="B27" s="45"/>
      <c r="C27" s="45"/>
      <c r="D27" s="45"/>
      <c r="E27" s="45"/>
      <c r="F27" s="45"/>
      <c r="G27" s="45"/>
      <c r="H27" s="45"/>
      <c r="I27" s="45"/>
      <c r="J27" s="45"/>
      <c r="K27" s="45"/>
      <c r="L27" s="46"/>
      <c r="M27" s="42">
        <f>SUM(M17:M26)</f>
        <v>429550</v>
      </c>
      <c r="N27" s="43"/>
      <c r="O27" s="11"/>
      <c r="P27" s="11"/>
    </row>
    <row r="30" spans="1:18" ht="66.75" customHeight="1" x14ac:dyDescent="0.25">
      <c r="A30" s="34" t="s">
        <v>23</v>
      </c>
      <c r="B30" s="34"/>
      <c r="C30" s="34"/>
      <c r="D30" s="34"/>
      <c r="E30" s="34"/>
      <c r="F30" s="34"/>
      <c r="G30" s="34"/>
      <c r="H30" s="34"/>
      <c r="I30" s="34"/>
      <c r="J30" s="34"/>
      <c r="K30" s="34"/>
      <c r="L30" s="34"/>
      <c r="M30" s="34"/>
      <c r="N30" s="34"/>
      <c r="O30" s="34"/>
      <c r="P30" s="34"/>
    </row>
    <row r="32" spans="1:18" x14ac:dyDescent="0.25">
      <c r="A32" s="34" t="s">
        <v>19</v>
      </c>
      <c r="B32" s="34"/>
      <c r="C32" s="34"/>
      <c r="D32" s="34"/>
      <c r="E32" s="34"/>
      <c r="F32" s="34"/>
      <c r="G32" s="34"/>
      <c r="H32" s="34"/>
      <c r="I32" s="34"/>
      <c r="J32" s="34"/>
      <c r="K32" s="34"/>
      <c r="L32" s="34"/>
      <c r="M32" s="34"/>
      <c r="N32" s="34"/>
      <c r="O32" s="34"/>
      <c r="P32" s="34"/>
    </row>
  </sheetData>
  <mergeCells count="26">
    <mergeCell ref="A30:P30"/>
    <mergeCell ref="A32:P32"/>
    <mergeCell ref="K13:K15"/>
    <mergeCell ref="B12:B15"/>
    <mergeCell ref="C12:C15"/>
    <mergeCell ref="D12:D15"/>
    <mergeCell ref="E12:E15"/>
    <mergeCell ref="F12:F15"/>
    <mergeCell ref="G12:N12"/>
    <mergeCell ref="M13:N15"/>
    <mergeCell ref="M16:N16"/>
    <mergeCell ref="P12:P15"/>
    <mergeCell ref="M27:N27"/>
    <mergeCell ref="A27:L27"/>
    <mergeCell ref="A1:Q1"/>
    <mergeCell ref="A4:Q4"/>
    <mergeCell ref="A5:Q5"/>
    <mergeCell ref="A6:Q6"/>
    <mergeCell ref="A7:Q7"/>
    <mergeCell ref="A9:Q9"/>
    <mergeCell ref="A10:Q10"/>
    <mergeCell ref="O12:O15"/>
    <mergeCell ref="G13:I13"/>
    <mergeCell ref="J13:J15"/>
    <mergeCell ref="L13:L15"/>
    <mergeCell ref="A12:A15"/>
  </mergeCells>
  <pageMargins left="0.7" right="0.7" top="0.75" bottom="0.75" header="0.3" footer="0.3"/>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2026-03-25T08:16:09Z</cp:lastPrinted>
  <dcterms:created xsi:type="dcterms:W3CDTF">2025-05-16T11:17:36Z</dcterms:created>
  <dcterms:modified xsi:type="dcterms:W3CDTF">2026-06-08T08:32:40Z</dcterms:modified>
</cp:coreProperties>
</file>