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6890" windowHeight="11130"/>
  </bookViews>
  <sheets>
    <sheet name="все вместе" sheetId="1" r:id="rId1"/>
  </sheets>
  <definedNames>
    <definedName name="_xlnm._FilterDatabase" localSheetId="0" hidden="1">'все вместе'!$B$4:$S$44</definedName>
  </definedNames>
  <calcPr calcId="162913"/>
</workbook>
</file>

<file path=xl/calcChain.xml><?xml version="1.0" encoding="utf-8"?>
<calcChain xmlns="http://schemas.openxmlformats.org/spreadsheetml/2006/main">
  <c r="M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8" i="1"/>
  <c r="J7" i="1"/>
  <c r="K7" i="1"/>
  <c r="L11" i="1"/>
  <c r="L10" i="1"/>
  <c r="L7" i="1"/>
  <c r="L13" i="1"/>
  <c r="L16" i="1"/>
  <c r="L15" i="1"/>
  <c r="L40" i="1"/>
  <c r="L41" i="1"/>
  <c r="L39" i="1"/>
  <c r="M14" i="1" l="1"/>
  <c r="M15" i="1"/>
  <c r="M16" i="1"/>
  <c r="M17" i="1"/>
  <c r="M21" i="1"/>
  <c r="M22" i="1"/>
  <c r="M23" i="1"/>
  <c r="M24" i="1"/>
  <c r="M25" i="1"/>
  <c r="M29" i="1"/>
  <c r="M30" i="1"/>
  <c r="M31" i="1"/>
  <c r="M32" i="1"/>
  <c r="M33" i="1"/>
  <c r="M37" i="1"/>
  <c r="M38" i="1"/>
  <c r="M39" i="1"/>
  <c r="M40" i="1"/>
  <c r="M41" i="1"/>
  <c r="L8" i="1"/>
  <c r="M8" i="1" s="1"/>
  <c r="L9" i="1"/>
  <c r="M9" i="1" s="1"/>
  <c r="M10" i="1"/>
  <c r="M11" i="1"/>
  <c r="L12" i="1"/>
  <c r="M12" i="1" s="1"/>
  <c r="M13" i="1"/>
  <c r="L14" i="1"/>
  <c r="L17" i="1"/>
  <c r="L18" i="1"/>
  <c r="M18" i="1" s="1"/>
  <c r="L19" i="1"/>
  <c r="M19" i="1" s="1"/>
  <c r="L20" i="1"/>
  <c r="M20" i="1" s="1"/>
  <c r="L21" i="1"/>
  <c r="L22" i="1"/>
  <c r="L23" i="1"/>
  <c r="L24" i="1"/>
  <c r="L25" i="1"/>
  <c r="L26" i="1"/>
  <c r="M26" i="1" s="1"/>
  <c r="L27" i="1"/>
  <c r="M27" i="1" s="1"/>
  <c r="L28" i="1"/>
  <c r="M28" i="1" s="1"/>
  <c r="L29" i="1"/>
  <c r="L30" i="1"/>
  <c r="L31" i="1"/>
  <c r="L32" i="1"/>
  <c r="L33" i="1"/>
  <c r="L34" i="1"/>
  <c r="M34" i="1" s="1"/>
  <c r="L35" i="1"/>
  <c r="M35" i="1" s="1"/>
  <c r="L36" i="1"/>
  <c r="M36" i="1" s="1"/>
  <c r="L37" i="1"/>
  <c r="L38" i="1"/>
  <c r="L42" i="1"/>
  <c r="M42" i="1" s="1"/>
  <c r="L43" i="1"/>
  <c r="M43" i="1" s="1"/>
  <c r="M44" i="1" l="1"/>
</calcChain>
</file>

<file path=xl/sharedStrings.xml><?xml version="1.0" encoding="utf-8"?>
<sst xmlns="http://schemas.openxmlformats.org/spreadsheetml/2006/main" count="145" uniqueCount="106">
  <si>
    <t>ФКУЗ Санаторий им. С.М. Кирова ФСИН России</t>
  </si>
  <si>
    <t>Код по КТРУ                 (в случае отсутствия указывается ОКПД2)</t>
  </si>
  <si>
    <t xml:space="preserve">Наименование                                   </t>
  </si>
  <si>
    <t>Ед. изм.</t>
  </si>
  <si>
    <t>Кол-во</t>
  </si>
  <si>
    <t>Коммерческое предложение №1 (цена за ед.)</t>
  </si>
  <si>
    <t>Коммерческое предложение №2 (цена за ед.)</t>
  </si>
  <si>
    <t>Среднее квадратичное отклонение σ</t>
  </si>
  <si>
    <t>Коэфф. вариации V</t>
  </si>
  <si>
    <t>Итого</t>
  </si>
  <si>
    <t>Всего сумма</t>
  </si>
  <si>
    <t xml:space="preserve">                         Итого:</t>
  </si>
  <si>
    <t xml:space="preserve">Определение и обоснование начальной (максимальной)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</si>
  <si>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Начальная (максимальная) цена контракта определена методом сопоставимых рыночных цен (анализ рынка).</t>
  </si>
  <si>
    <t>Коэффициент вариации рассчитан по формуле:</t>
  </si>
  <si>
    <t>V - коэффициент вариации;</t>
  </si>
  <si>
    <t xml:space="preserve"> - среднее квадратичное отклонение</t>
  </si>
  <si>
    <t>&lt;ц&gt; - средняя арифметическая величина цены услуги;</t>
  </si>
  <si>
    <t>n - количество значений, используемых в расчете.</t>
  </si>
  <si>
    <t>Коэффициент вариации цены не превышает 33%, в связи с чем совокупность значений, используемых в расчете при определении начальной (максимальной) цены контракта, является однородной.</t>
  </si>
  <si>
    <t>Расчет начальной (максимальной) цены контракта:</t>
  </si>
  <si>
    <t>Расчет начальной (максимальной) цены контракта произведен исходя из учета среднего значения стоимости услуги по формуле:</t>
  </si>
  <si>
    <t>НМЦК = Цср*V</t>
  </si>
  <si>
    <t>где:</t>
  </si>
  <si>
    <t>Цср– средняя цена, представленная в коммерческих предложениях;</t>
  </si>
  <si>
    <t>V - количество (объем).</t>
  </si>
  <si>
    <t>Приложение № 2</t>
  </si>
  <si>
    <t>Информация о валюте, используемой для формирования цены контракта и расчетов с поставщиком (подрядчиком, исполнителем) – Валютой, используемой для формирования цены контракта и расчетов с поставщиком (подрядчиком, исполнителем), является российский рубль. 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– Не применяется в связи с оплатой контракта в рублях Российской Федерации.</t>
  </si>
  <si>
    <t>Коммерческое предложение №3 (цена за ед.)</t>
  </si>
  <si>
    <t>шт</t>
  </si>
  <si>
    <t>Ручка канцелярская (шариковая)</t>
  </si>
  <si>
    <t>32.99.12.110-00000007</t>
  </si>
  <si>
    <t>Ручка канцелярская гелевая, красная</t>
  </si>
  <si>
    <t>32.99.12.110-00000005</t>
  </si>
  <si>
    <t>Ручка канцелярская гелевая, черная</t>
  </si>
  <si>
    <t>Карандаш чернографитный</t>
  </si>
  <si>
    <t>Клей канцелярский</t>
  </si>
  <si>
    <t>Нож канцелярский</t>
  </si>
  <si>
    <t>Папка картонная (Папка-регистратор)</t>
  </si>
  <si>
    <t>Клейкие закладки пластиковые</t>
  </si>
  <si>
    <t>Клейкая лента</t>
  </si>
  <si>
    <t>Файл-вкладыш</t>
  </si>
  <si>
    <t>Блоки для записей с клейким краем</t>
  </si>
  <si>
    <t>Блоки для записей</t>
  </si>
  <si>
    <t>Ежедневник</t>
  </si>
  <si>
    <t>Стирательная резинка</t>
  </si>
  <si>
    <t>Папка пластиковая 100 вкладышей</t>
  </si>
  <si>
    <t>Блокнот</t>
  </si>
  <si>
    <t>Средство корректирующее канцелярское</t>
  </si>
  <si>
    <t>Нитки швейные хлопчатобумажные</t>
  </si>
  <si>
    <t>Папка пластиковая (Папка-уголок)</t>
  </si>
  <si>
    <t>Папка пластиковая (Папка-конверт с кнопкой)</t>
  </si>
  <si>
    <t>Подушка штемпельная</t>
  </si>
  <si>
    <t>Ножницы канцелярские</t>
  </si>
  <si>
    <t>Маркер (Текстовыделитель)</t>
  </si>
  <si>
    <t>Маркер красный</t>
  </si>
  <si>
    <t>Маркер черный</t>
  </si>
  <si>
    <t>32.99.15.110-00000002</t>
  </si>
  <si>
    <t>20.52.10.190-00000003</t>
  </si>
  <si>
    <t>25.71.13.110-00000001</t>
  </si>
  <si>
    <t>17.23.13.193-00000010</t>
  </si>
  <si>
    <t>22.29.25.000-00000002</t>
  </si>
  <si>
    <t>22.29.21.000-00000002</t>
  </si>
  <si>
    <t>22.29.25.000-00000013</t>
  </si>
  <si>
    <t>17.23.13.199-00000003</t>
  </si>
  <si>
    <t>17.23.13.199-00000002</t>
  </si>
  <si>
    <t>25.71.13.110-00000004</t>
  </si>
  <si>
    <t>17.23.13.191-00000003</t>
  </si>
  <si>
    <t>22.19.73.120-00000002</t>
  </si>
  <si>
    <t>22.29.25.000-00000004</t>
  </si>
  <si>
    <t>17.23.13.191-00000002</t>
  </si>
  <si>
    <t>20.59.59.900-00000002</t>
  </si>
  <si>
    <t>13.10.62.000-00000001</t>
  </si>
  <si>
    <t>22.29.25.000-00000010</t>
  </si>
  <si>
    <t>22.29.25.000-00000009</t>
  </si>
  <si>
    <t>32.99.16.140-00000001</t>
  </si>
  <si>
    <t>25.71.11.120-00000004</t>
  </si>
  <si>
    <t>32.99.12.120-00000006</t>
  </si>
  <si>
    <t>Папка картонная (Папка-скоросшиватель)</t>
  </si>
  <si>
    <t>Скобы для степлера №24</t>
  </si>
  <si>
    <t>Скобы для степлера №10</t>
  </si>
  <si>
    <t>Зажим для бумаги тип 1</t>
  </si>
  <si>
    <t>Зажим для бумаги тип 2</t>
  </si>
  <si>
    <t>Тетрадь ученическая общая</t>
  </si>
  <si>
    <t>Степлер 24/6</t>
  </si>
  <si>
    <t>Степлер 10</t>
  </si>
  <si>
    <t>Скрепки металлические</t>
  </si>
  <si>
    <t>Папка картонная (Папка адресная)</t>
  </si>
  <si>
    <t>17.23.13.193-00000007</t>
  </si>
  <si>
    <t>25.99.23.000-00000007</t>
  </si>
  <si>
    <t>25.99.23.000-00000018</t>
  </si>
  <si>
    <t>25.99.23.000-00000022</t>
  </si>
  <si>
    <t>17.23.13.195-00000002</t>
  </si>
  <si>
    <t>25.99.22.130-00000007</t>
  </si>
  <si>
    <t>25.99.23.000-00000020</t>
  </si>
  <si>
    <t>17.23.13.193-00000004</t>
  </si>
  <si>
    <t>упак</t>
  </si>
  <si>
    <t>Бумага для офисной техники А4</t>
  </si>
  <si>
    <t>17.12.14.110-00000004</t>
  </si>
  <si>
    <t>пачка</t>
  </si>
  <si>
    <t xml:space="preserve">Точилка канцелярская ручная для карандашей </t>
  </si>
  <si>
    <t>Расчет минимальной цены на поставку канцелярских товаров</t>
  </si>
  <si>
    <t>Цены на поставку канцелярских товаров</t>
  </si>
  <si>
    <t>минимальная цена за ед.</t>
  </si>
  <si>
    <t>* По позициям, в которых минимальная величина цены за товар, определенная в соответствии с коммерческими предложениями, превышает нормативы цены товаров и принадлежностей, применяемые при определении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Федерации, для определения средней цены за единицу товара использована цена за товар, утвержденная приказом ФСИН России от 07.11.2024 №791.</t>
  </si>
  <si>
    <t>нормативы цены товаров и принадлежностей, утвержденые приказом ФСИН России от 07.11.2024 №791.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</si>
</sst>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1" fillId="0" borderId="0" xfId="0" applyNumberFormat="1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/>
    <xf numFmtId="0" fontId="1" fillId="0" borderId="0" xfId="0" applyFont="1"/>
    <xf numFmtId="0" fontId="4" fillId="0" borderId="0" xfId="0" applyFont="1"/>
    <xf numFmtId="4" fontId="2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distributed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distributed"/>
    </xf>
    <xf numFmtId="4" fontId="2" fillId="0" borderId="0" xfId="0" applyNumberFormat="1" applyFont="1"/>
    <xf numFmtId="0" fontId="1" fillId="0" borderId="0" xfId="0" applyFont="1" applyAlignment="1">
      <alignment horizontal="center" vertical="center"/>
    </xf>
    <xf numFmtId="4" fontId="1" fillId="0" borderId="0" xfId="0" applyNumberFormat="1" applyFont="1"/>
    <xf numFmtId="49" fontId="2" fillId="0" borderId="2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distributed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center" wrapText="1"/>
    </xf>
    <xf numFmtId="0" fontId="1" fillId="0" borderId="9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distributed" wrapText="1"/>
    </xf>
    <xf numFmtId="0" fontId="1" fillId="0" borderId="3" xfId="0" applyFont="1" applyBorder="1" applyAlignment="1">
      <alignment horizontal="center" vertical="distributed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distributed" wrapText="1"/>
    </xf>
    <xf numFmtId="0" fontId="1" fillId="0" borderId="5" xfId="0" applyFont="1" applyBorder="1" applyAlignment="1">
      <alignment horizontal="center" vertical="distributed" wrapText="1"/>
    </xf>
    <xf numFmtId="0" fontId="1" fillId="0" borderId="6" xfId="0" applyFont="1" applyBorder="1" applyAlignment="1">
      <alignment horizontal="center" vertical="distributed"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/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</xdr:row>
      <xdr:rowOff>8659</xdr:rowOff>
    </xdr:from>
    <xdr:to>
      <xdr:col>2</xdr:col>
      <xdr:colOff>1222666</xdr:colOff>
      <xdr:row>50</xdr:row>
      <xdr:rowOff>25980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6018934"/>
          <a:ext cx="1222666" cy="341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457200</xdr:colOff>
      <xdr:row>51</xdr:row>
      <xdr:rowOff>25977</xdr:rowOff>
    </xdr:from>
    <xdr:to>
      <xdr:col>2</xdr:col>
      <xdr:colOff>810825</xdr:colOff>
      <xdr:row>53</xdr:row>
      <xdr:rowOff>147206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7200" y="6522027"/>
          <a:ext cx="1560369" cy="445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tabSelected="1" topLeftCell="A14" zoomScale="130" zoomScaleNormal="130" workbookViewId="0">
      <selection activeCell="E16" sqref="E16"/>
    </sheetView>
  </sheetViews>
  <sheetFormatPr defaultRowHeight="12.75" x14ac:dyDescent="0.2"/>
  <cols>
    <col min="1" max="1" width="4.5703125" style="17" customWidth="1"/>
    <col min="2" max="2" width="18.140625" customWidth="1"/>
    <col min="3" max="3" width="27.28515625" style="9" customWidth="1"/>
    <col min="4" max="4" width="6.28515625" customWidth="1"/>
    <col min="5" max="5" width="8.28515625" style="17" customWidth="1"/>
    <col min="6" max="6" width="10.28515625" style="2" customWidth="1"/>
    <col min="7" max="7" width="10.42578125" customWidth="1"/>
    <col min="8" max="8" width="10.5703125" customWidth="1"/>
    <col min="9" max="9" width="12.7109375" customWidth="1"/>
    <col min="10" max="10" width="13.5703125" customWidth="1"/>
    <col min="11" max="11" width="10.140625" customWidth="1"/>
    <col min="12" max="12" width="9.85546875" customWidth="1"/>
    <col min="13" max="13" width="14" style="11" customWidth="1"/>
    <col min="14" max="14" width="12.140625" customWidth="1"/>
    <col min="15" max="15" width="12" bestFit="1" customWidth="1"/>
    <col min="16" max="18" width="9.140625" customWidth="1"/>
    <col min="19" max="19" width="13.28515625" customWidth="1"/>
  </cols>
  <sheetData>
    <row r="1" spans="1:20" ht="15.75" customHeight="1" x14ac:dyDescent="0.2">
      <c r="B1" s="48" t="s">
        <v>26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20" ht="17.25" customHeight="1" x14ac:dyDescent="0.2">
      <c r="B2" s="49" t="s">
        <v>101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20" ht="17.25" customHeight="1" x14ac:dyDescent="0.2">
      <c r="B3" s="50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20" ht="12.75" customHeight="1" x14ac:dyDescent="0.2">
      <c r="B4" s="51" t="s">
        <v>1</v>
      </c>
      <c r="C4" s="52" t="s">
        <v>2</v>
      </c>
      <c r="D4" s="54" t="s">
        <v>3</v>
      </c>
      <c r="E4" s="51" t="s">
        <v>4</v>
      </c>
      <c r="F4" s="56" t="s">
        <v>102</v>
      </c>
      <c r="G4" s="57"/>
      <c r="H4" s="57"/>
      <c r="I4" s="57"/>
      <c r="J4" s="57"/>
      <c r="K4" s="57"/>
      <c r="L4" s="57"/>
      <c r="M4" s="58"/>
    </row>
    <row r="5" spans="1:20" ht="15" customHeight="1" x14ac:dyDescent="0.2">
      <c r="B5" s="51"/>
      <c r="C5" s="52"/>
      <c r="D5" s="55"/>
      <c r="E5" s="51"/>
      <c r="F5" s="59" t="s">
        <v>5</v>
      </c>
      <c r="G5" s="61" t="s">
        <v>6</v>
      </c>
      <c r="H5" s="61" t="s">
        <v>28</v>
      </c>
      <c r="I5" s="46" t="s">
        <v>105</v>
      </c>
      <c r="J5" s="54" t="s">
        <v>7</v>
      </c>
      <c r="K5" s="54" t="s">
        <v>8</v>
      </c>
      <c r="L5" s="52" t="s">
        <v>9</v>
      </c>
      <c r="M5" s="52"/>
    </row>
    <row r="6" spans="1:20" ht="67.5" customHeight="1" x14ac:dyDescent="0.2">
      <c r="B6" s="51"/>
      <c r="C6" s="53"/>
      <c r="D6" s="55"/>
      <c r="E6" s="54"/>
      <c r="F6" s="60"/>
      <c r="G6" s="59"/>
      <c r="H6" s="59"/>
      <c r="I6" s="47"/>
      <c r="J6" s="55"/>
      <c r="K6" s="55"/>
      <c r="L6" s="1" t="s">
        <v>103</v>
      </c>
      <c r="M6" s="18" t="s">
        <v>10</v>
      </c>
      <c r="T6" s="9"/>
    </row>
    <row r="7" spans="1:20" ht="24.75" customHeight="1" x14ac:dyDescent="0.2">
      <c r="A7" s="26">
        <v>1</v>
      </c>
      <c r="B7" s="27" t="s">
        <v>31</v>
      </c>
      <c r="C7" s="24" t="s">
        <v>30</v>
      </c>
      <c r="D7" s="28" t="s">
        <v>29</v>
      </c>
      <c r="E7" s="29">
        <v>600</v>
      </c>
      <c r="F7" s="33">
        <v>30</v>
      </c>
      <c r="G7" s="12">
        <v>35</v>
      </c>
      <c r="H7" s="12">
        <v>38</v>
      </c>
      <c r="I7" s="12">
        <v>21</v>
      </c>
      <c r="J7" s="13">
        <f>STDEV(G7,H7,F7)</f>
        <v>4.0414518843273806</v>
      </c>
      <c r="K7" s="13">
        <f>J7/AVERAGE(G7,H7,F7)*100</f>
        <v>11.771219080565185</v>
      </c>
      <c r="L7" s="34">
        <f>I7</f>
        <v>21</v>
      </c>
      <c r="M7" s="19">
        <f>E7*L7</f>
        <v>12600</v>
      </c>
      <c r="T7" s="11"/>
    </row>
    <row r="8" spans="1:20" ht="24.75" customHeight="1" x14ac:dyDescent="0.2">
      <c r="A8" s="26">
        <v>2</v>
      </c>
      <c r="B8" s="27" t="s">
        <v>33</v>
      </c>
      <c r="C8" s="24" t="s">
        <v>32</v>
      </c>
      <c r="D8" s="28" t="s">
        <v>29</v>
      </c>
      <c r="E8" s="29">
        <v>90</v>
      </c>
      <c r="F8" s="33">
        <v>40</v>
      </c>
      <c r="G8" s="12">
        <v>43</v>
      </c>
      <c r="H8" s="12">
        <v>49</v>
      </c>
      <c r="I8" s="12">
        <v>120</v>
      </c>
      <c r="J8" s="13">
        <f>STDEV(G8,H8,F8)</f>
        <v>4.5825756949558398</v>
      </c>
      <c r="K8" s="13">
        <f t="shared" ref="K8:K43" si="0">J8/AVERAGE(G8,H8,F8)*100</f>
        <v>10.414944761263273</v>
      </c>
      <c r="L8" s="14">
        <f t="shared" ref="L8:L43" si="1">F8</f>
        <v>40</v>
      </c>
      <c r="M8" s="31">
        <f t="shared" ref="M8:M43" si="2">E8*L8</f>
        <v>3600</v>
      </c>
      <c r="T8" s="11"/>
    </row>
    <row r="9" spans="1:20" ht="24.75" customHeight="1" x14ac:dyDescent="0.2">
      <c r="A9" s="26">
        <v>3</v>
      </c>
      <c r="B9" s="27" t="s">
        <v>33</v>
      </c>
      <c r="C9" s="24" t="s">
        <v>34</v>
      </c>
      <c r="D9" s="28" t="s">
        <v>29</v>
      </c>
      <c r="E9" s="29">
        <v>90</v>
      </c>
      <c r="F9" s="33">
        <v>47</v>
      </c>
      <c r="G9" s="12">
        <v>50</v>
      </c>
      <c r="H9" s="12">
        <v>55</v>
      </c>
      <c r="I9" s="12">
        <v>120</v>
      </c>
      <c r="J9" s="13">
        <f t="shared" ref="J9:J43" si="3">STDEV(G9,H9,F9)</f>
        <v>4.0414518843273806</v>
      </c>
      <c r="K9" s="13">
        <f t="shared" si="0"/>
        <v>7.9765497716987781</v>
      </c>
      <c r="L9" s="14">
        <f t="shared" si="1"/>
        <v>47</v>
      </c>
      <c r="M9" s="19">
        <f t="shared" si="2"/>
        <v>4230</v>
      </c>
      <c r="T9" s="11"/>
    </row>
    <row r="10" spans="1:20" ht="24.75" customHeight="1" x14ac:dyDescent="0.2">
      <c r="A10" s="26">
        <v>4</v>
      </c>
      <c r="B10" s="27" t="s">
        <v>57</v>
      </c>
      <c r="C10" s="24" t="s">
        <v>35</v>
      </c>
      <c r="D10" s="28" t="s">
        <v>29</v>
      </c>
      <c r="E10" s="29">
        <v>200</v>
      </c>
      <c r="F10" s="33">
        <v>25</v>
      </c>
      <c r="G10" s="12">
        <v>28</v>
      </c>
      <c r="H10" s="12">
        <v>31</v>
      </c>
      <c r="I10" s="12">
        <v>20</v>
      </c>
      <c r="J10" s="13">
        <f t="shared" si="3"/>
        <v>3</v>
      </c>
      <c r="K10" s="13">
        <f t="shared" si="0"/>
        <v>10.714285714285714</v>
      </c>
      <c r="L10" s="32">
        <f>I10</f>
        <v>20</v>
      </c>
      <c r="M10" s="19">
        <f t="shared" si="2"/>
        <v>4000</v>
      </c>
      <c r="T10" s="11"/>
    </row>
    <row r="11" spans="1:20" ht="24.75" customHeight="1" x14ac:dyDescent="0.2">
      <c r="A11" s="26">
        <v>5</v>
      </c>
      <c r="B11" s="27" t="s">
        <v>58</v>
      </c>
      <c r="C11" s="24" t="s">
        <v>36</v>
      </c>
      <c r="D11" s="28" t="s">
        <v>29</v>
      </c>
      <c r="E11" s="29">
        <v>150</v>
      </c>
      <c r="F11" s="33">
        <v>90</v>
      </c>
      <c r="G11" s="12">
        <v>94</v>
      </c>
      <c r="H11" s="12">
        <v>100</v>
      </c>
      <c r="I11" s="12">
        <v>88</v>
      </c>
      <c r="J11" s="13">
        <f t="shared" si="3"/>
        <v>5.0332229568471663</v>
      </c>
      <c r="K11" s="13">
        <f t="shared" si="0"/>
        <v>5.3167848135709503</v>
      </c>
      <c r="L11" s="32">
        <f>I11</f>
        <v>88</v>
      </c>
      <c r="M11" s="19">
        <f t="shared" si="2"/>
        <v>13200</v>
      </c>
      <c r="T11" s="11"/>
    </row>
    <row r="12" spans="1:20" ht="24.75" customHeight="1" x14ac:dyDescent="0.2">
      <c r="A12" s="26">
        <v>6</v>
      </c>
      <c r="B12" s="27" t="s">
        <v>59</v>
      </c>
      <c r="C12" s="24" t="s">
        <v>37</v>
      </c>
      <c r="D12" s="28" t="s">
        <v>29</v>
      </c>
      <c r="E12" s="29">
        <v>16</v>
      </c>
      <c r="F12" s="33">
        <v>56</v>
      </c>
      <c r="G12" s="12">
        <v>60</v>
      </c>
      <c r="H12" s="12">
        <v>66</v>
      </c>
      <c r="I12" s="12">
        <v>127</v>
      </c>
      <c r="J12" s="13">
        <f t="shared" si="3"/>
        <v>5.0332229568471671</v>
      </c>
      <c r="K12" s="13">
        <f t="shared" si="0"/>
        <v>8.2965213574403851</v>
      </c>
      <c r="L12" s="14">
        <f t="shared" si="1"/>
        <v>56</v>
      </c>
      <c r="M12" s="19">
        <f t="shared" si="2"/>
        <v>896</v>
      </c>
      <c r="T12" s="11"/>
    </row>
    <row r="13" spans="1:20" ht="24.75" customHeight="1" x14ac:dyDescent="0.2">
      <c r="A13" s="26">
        <v>7</v>
      </c>
      <c r="B13" s="27" t="s">
        <v>60</v>
      </c>
      <c r="C13" s="24" t="s">
        <v>38</v>
      </c>
      <c r="D13" s="28" t="s">
        <v>29</v>
      </c>
      <c r="E13" s="29">
        <v>150</v>
      </c>
      <c r="F13" s="33">
        <v>373</v>
      </c>
      <c r="G13" s="12">
        <v>381</v>
      </c>
      <c r="H13" s="12">
        <v>388</v>
      </c>
      <c r="I13" s="12">
        <v>248</v>
      </c>
      <c r="J13" s="13">
        <f t="shared" si="3"/>
        <v>7.5055534994651349</v>
      </c>
      <c r="K13" s="13">
        <f t="shared" si="0"/>
        <v>1.9716865585284942</v>
      </c>
      <c r="L13" s="32">
        <f>I13</f>
        <v>248</v>
      </c>
      <c r="M13" s="19">
        <f t="shared" si="2"/>
        <v>37200</v>
      </c>
      <c r="T13" s="11"/>
    </row>
    <row r="14" spans="1:20" ht="24.75" customHeight="1" x14ac:dyDescent="0.2">
      <c r="A14" s="26">
        <v>8</v>
      </c>
      <c r="B14" s="27" t="s">
        <v>61</v>
      </c>
      <c r="C14" s="24" t="s">
        <v>39</v>
      </c>
      <c r="D14" s="28" t="s">
        <v>96</v>
      </c>
      <c r="E14" s="29">
        <v>130</v>
      </c>
      <c r="F14" s="33">
        <v>80</v>
      </c>
      <c r="G14" s="12">
        <v>85</v>
      </c>
      <c r="H14" s="12">
        <v>88</v>
      </c>
      <c r="I14" s="12">
        <v>133</v>
      </c>
      <c r="J14" s="13">
        <f t="shared" si="3"/>
        <v>4.0414518843273806</v>
      </c>
      <c r="K14" s="13">
        <f t="shared" si="0"/>
        <v>4.7922354359613211</v>
      </c>
      <c r="L14" s="14">
        <f t="shared" si="1"/>
        <v>80</v>
      </c>
      <c r="M14" s="19">
        <f t="shared" si="2"/>
        <v>10400</v>
      </c>
      <c r="T14" s="11"/>
    </row>
    <row r="15" spans="1:20" ht="24.75" customHeight="1" x14ac:dyDescent="0.2">
      <c r="A15" s="26">
        <v>9</v>
      </c>
      <c r="B15" s="27" t="s">
        <v>62</v>
      </c>
      <c r="C15" s="24" t="s">
        <v>40</v>
      </c>
      <c r="D15" s="28" t="s">
        <v>29</v>
      </c>
      <c r="E15" s="29">
        <v>100</v>
      </c>
      <c r="F15" s="33">
        <v>147</v>
      </c>
      <c r="G15" s="12">
        <v>155</v>
      </c>
      <c r="H15" s="12">
        <v>160</v>
      </c>
      <c r="I15" s="12">
        <v>139</v>
      </c>
      <c r="J15" s="13">
        <f t="shared" si="3"/>
        <v>6.5574385243020004</v>
      </c>
      <c r="K15" s="13">
        <f t="shared" si="0"/>
        <v>4.2580769638324671</v>
      </c>
      <c r="L15" s="32">
        <f>I15</f>
        <v>139</v>
      </c>
      <c r="M15" s="19">
        <f t="shared" si="2"/>
        <v>13900</v>
      </c>
      <c r="T15" s="11"/>
    </row>
    <row r="16" spans="1:20" ht="24.75" customHeight="1" x14ac:dyDescent="0.2">
      <c r="A16" s="26">
        <v>10</v>
      </c>
      <c r="B16" s="27" t="s">
        <v>63</v>
      </c>
      <c r="C16" s="24" t="s">
        <v>41</v>
      </c>
      <c r="D16" s="28" t="s">
        <v>29</v>
      </c>
      <c r="E16" s="29">
        <v>2300</v>
      </c>
      <c r="F16" s="33">
        <v>3.68</v>
      </c>
      <c r="G16" s="12">
        <v>3.74</v>
      </c>
      <c r="H16" s="12">
        <v>3.77</v>
      </c>
      <c r="I16" s="12">
        <v>3.39</v>
      </c>
      <c r="J16" s="13">
        <f t="shared" si="3"/>
        <v>4.5825756949558344E-2</v>
      </c>
      <c r="K16" s="13">
        <f t="shared" si="0"/>
        <v>1.2285725723742182</v>
      </c>
      <c r="L16" s="32">
        <f>I16</f>
        <v>3.39</v>
      </c>
      <c r="M16" s="19">
        <f t="shared" si="2"/>
        <v>7797</v>
      </c>
      <c r="T16" s="11"/>
    </row>
    <row r="17" spans="1:20" ht="24.75" customHeight="1" x14ac:dyDescent="0.2">
      <c r="A17" s="26">
        <v>11</v>
      </c>
      <c r="B17" s="27" t="s">
        <v>64</v>
      </c>
      <c r="C17" s="24" t="s">
        <v>42</v>
      </c>
      <c r="D17" s="28" t="s">
        <v>29</v>
      </c>
      <c r="E17" s="29">
        <v>50</v>
      </c>
      <c r="F17" s="10">
        <v>110</v>
      </c>
      <c r="G17" s="12">
        <v>112</v>
      </c>
      <c r="H17" s="12">
        <v>116</v>
      </c>
      <c r="I17" s="12">
        <v>244</v>
      </c>
      <c r="J17" s="13">
        <f t="shared" si="3"/>
        <v>3.0550504633038931</v>
      </c>
      <c r="K17" s="13">
        <f t="shared" si="0"/>
        <v>2.7115832514531593</v>
      </c>
      <c r="L17" s="14">
        <f t="shared" si="1"/>
        <v>110</v>
      </c>
      <c r="M17" s="19">
        <f t="shared" si="2"/>
        <v>5500</v>
      </c>
      <c r="T17" s="11"/>
    </row>
    <row r="18" spans="1:20" ht="24.75" customHeight="1" x14ac:dyDescent="0.2">
      <c r="A18" s="26">
        <v>12</v>
      </c>
      <c r="B18" s="27" t="s">
        <v>65</v>
      </c>
      <c r="C18" s="24" t="s">
        <v>43</v>
      </c>
      <c r="D18" s="28" t="s">
        <v>29</v>
      </c>
      <c r="E18" s="29">
        <v>52</v>
      </c>
      <c r="F18" s="10">
        <v>198</v>
      </c>
      <c r="G18" s="12">
        <v>200</v>
      </c>
      <c r="H18" s="12">
        <v>214</v>
      </c>
      <c r="I18" s="12"/>
      <c r="J18" s="13">
        <f t="shared" si="3"/>
        <v>8.717797887081348</v>
      </c>
      <c r="K18" s="13">
        <f t="shared" si="0"/>
        <v>4.2734303368045827</v>
      </c>
      <c r="L18" s="14">
        <f t="shared" si="1"/>
        <v>198</v>
      </c>
      <c r="M18" s="19">
        <f t="shared" si="2"/>
        <v>10296</v>
      </c>
      <c r="T18" s="11"/>
    </row>
    <row r="19" spans="1:20" ht="24.75" customHeight="1" x14ac:dyDescent="0.2">
      <c r="A19" s="26">
        <v>13</v>
      </c>
      <c r="B19" s="27" t="s">
        <v>66</v>
      </c>
      <c r="C19" s="24" t="s">
        <v>100</v>
      </c>
      <c r="D19" s="28" t="s">
        <v>29</v>
      </c>
      <c r="E19" s="29">
        <v>36</v>
      </c>
      <c r="F19" s="10">
        <v>31</v>
      </c>
      <c r="G19" s="12">
        <v>33</v>
      </c>
      <c r="H19" s="12">
        <v>38</v>
      </c>
      <c r="I19" s="12"/>
      <c r="J19" s="13">
        <f t="shared" si="3"/>
        <v>3.6055512754639891</v>
      </c>
      <c r="K19" s="13">
        <f t="shared" si="0"/>
        <v>10.604562574894086</v>
      </c>
      <c r="L19" s="14">
        <f t="shared" si="1"/>
        <v>31</v>
      </c>
      <c r="M19" s="19">
        <f t="shared" si="2"/>
        <v>1116</v>
      </c>
      <c r="T19" s="11"/>
    </row>
    <row r="20" spans="1:20" ht="24.75" customHeight="1" x14ac:dyDescent="0.2">
      <c r="A20" s="26">
        <v>14</v>
      </c>
      <c r="B20" s="27" t="s">
        <v>67</v>
      </c>
      <c r="C20" s="24" t="s">
        <v>44</v>
      </c>
      <c r="D20" s="28" t="s">
        <v>29</v>
      </c>
      <c r="E20" s="29">
        <v>20</v>
      </c>
      <c r="F20" s="10">
        <v>779</v>
      </c>
      <c r="G20" s="12">
        <v>787</v>
      </c>
      <c r="H20" s="12">
        <v>790</v>
      </c>
      <c r="I20" s="12"/>
      <c r="J20" s="13">
        <f t="shared" si="3"/>
        <v>5.6862407030773268</v>
      </c>
      <c r="K20" s="13">
        <f t="shared" si="0"/>
        <v>0.72405441889779198</v>
      </c>
      <c r="L20" s="14">
        <f t="shared" si="1"/>
        <v>779</v>
      </c>
      <c r="M20" s="19">
        <f t="shared" si="2"/>
        <v>15580</v>
      </c>
      <c r="T20" s="11"/>
    </row>
    <row r="21" spans="1:20" ht="24.75" customHeight="1" x14ac:dyDescent="0.2">
      <c r="A21" s="26">
        <v>15</v>
      </c>
      <c r="B21" s="27" t="s">
        <v>68</v>
      </c>
      <c r="C21" s="24" t="s">
        <v>45</v>
      </c>
      <c r="D21" s="28" t="s">
        <v>29</v>
      </c>
      <c r="E21" s="29">
        <v>40</v>
      </c>
      <c r="F21" s="10">
        <v>13</v>
      </c>
      <c r="G21" s="10">
        <v>16</v>
      </c>
      <c r="H21" s="10">
        <v>17</v>
      </c>
      <c r="I21" s="10">
        <v>29</v>
      </c>
      <c r="J21" s="13">
        <f t="shared" si="3"/>
        <v>2.0816659994661282</v>
      </c>
      <c r="K21" s="13">
        <f t="shared" si="0"/>
        <v>13.57608260521388</v>
      </c>
      <c r="L21" s="14">
        <f t="shared" si="1"/>
        <v>13</v>
      </c>
      <c r="M21" s="19">
        <f t="shared" si="2"/>
        <v>520</v>
      </c>
      <c r="T21" s="11"/>
    </row>
    <row r="22" spans="1:20" ht="24.75" customHeight="1" x14ac:dyDescent="0.2">
      <c r="A22" s="26">
        <v>16</v>
      </c>
      <c r="B22" s="27" t="s">
        <v>69</v>
      </c>
      <c r="C22" s="24" t="s">
        <v>46</v>
      </c>
      <c r="D22" s="28" t="s">
        <v>29</v>
      </c>
      <c r="E22" s="29">
        <v>20</v>
      </c>
      <c r="F22" s="10">
        <v>831</v>
      </c>
      <c r="G22" s="12">
        <v>842</v>
      </c>
      <c r="H22" s="12">
        <v>846</v>
      </c>
      <c r="I22" s="12"/>
      <c r="J22" s="13">
        <f t="shared" si="3"/>
        <v>7.7674534651540288</v>
      </c>
      <c r="K22" s="13">
        <f t="shared" si="0"/>
        <v>0.92506392995085707</v>
      </c>
      <c r="L22" s="14">
        <f t="shared" si="1"/>
        <v>831</v>
      </c>
      <c r="M22" s="19">
        <f t="shared" si="2"/>
        <v>16620</v>
      </c>
      <c r="T22" s="11"/>
    </row>
    <row r="23" spans="1:20" ht="24.75" customHeight="1" x14ac:dyDescent="0.2">
      <c r="A23" s="26">
        <v>17</v>
      </c>
      <c r="B23" s="27" t="s">
        <v>70</v>
      </c>
      <c r="C23" s="24" t="s">
        <v>47</v>
      </c>
      <c r="D23" s="28" t="s">
        <v>29</v>
      </c>
      <c r="E23" s="29">
        <v>55</v>
      </c>
      <c r="F23" s="10">
        <v>98</v>
      </c>
      <c r="G23" s="12">
        <v>100</v>
      </c>
      <c r="H23" s="12">
        <v>106</v>
      </c>
      <c r="I23" s="12"/>
      <c r="J23" s="13">
        <f t="shared" si="3"/>
        <v>4.1633319989322652</v>
      </c>
      <c r="K23" s="13">
        <f t="shared" si="0"/>
        <v>4.1085513147357879</v>
      </c>
      <c r="L23" s="14">
        <f t="shared" si="1"/>
        <v>98</v>
      </c>
      <c r="M23" s="19">
        <f t="shared" si="2"/>
        <v>5390</v>
      </c>
      <c r="T23" s="11"/>
    </row>
    <row r="24" spans="1:20" ht="24.75" customHeight="1" x14ac:dyDescent="0.2">
      <c r="A24" s="26">
        <v>18</v>
      </c>
      <c r="B24" s="27" t="s">
        <v>71</v>
      </c>
      <c r="C24" s="24" t="s">
        <v>48</v>
      </c>
      <c r="D24" s="28" t="s">
        <v>29</v>
      </c>
      <c r="E24" s="29">
        <v>50</v>
      </c>
      <c r="F24" s="10">
        <v>84</v>
      </c>
      <c r="G24" s="12">
        <v>86</v>
      </c>
      <c r="H24" s="12">
        <v>94</v>
      </c>
      <c r="I24" s="12">
        <v>156</v>
      </c>
      <c r="J24" s="13">
        <f t="shared" si="3"/>
        <v>5.2915026221291814</v>
      </c>
      <c r="K24" s="13">
        <f t="shared" si="0"/>
        <v>6.0130711615104335</v>
      </c>
      <c r="L24" s="14">
        <f t="shared" si="1"/>
        <v>84</v>
      </c>
      <c r="M24" s="19">
        <f t="shared" si="2"/>
        <v>4200</v>
      </c>
      <c r="T24" s="11"/>
    </row>
    <row r="25" spans="1:20" ht="24.75" customHeight="1" x14ac:dyDescent="0.2">
      <c r="A25" s="26">
        <v>19</v>
      </c>
      <c r="B25" s="27" t="s">
        <v>72</v>
      </c>
      <c r="C25" s="24" t="s">
        <v>49</v>
      </c>
      <c r="D25" s="28" t="s">
        <v>29</v>
      </c>
      <c r="E25" s="29">
        <v>20</v>
      </c>
      <c r="F25" s="10">
        <v>352</v>
      </c>
      <c r="G25" s="12">
        <v>365</v>
      </c>
      <c r="H25" s="12">
        <v>369</v>
      </c>
      <c r="I25" s="12"/>
      <c r="J25" s="13">
        <f t="shared" si="3"/>
        <v>8.8881944173155887</v>
      </c>
      <c r="K25" s="13">
        <f t="shared" si="0"/>
        <v>2.4553023252253006</v>
      </c>
      <c r="L25" s="14">
        <f t="shared" si="1"/>
        <v>352</v>
      </c>
      <c r="M25" s="19">
        <f t="shared" si="2"/>
        <v>7040</v>
      </c>
      <c r="T25" s="11"/>
    </row>
    <row r="26" spans="1:20" ht="24.75" customHeight="1" x14ac:dyDescent="0.2">
      <c r="A26" s="26">
        <v>20</v>
      </c>
      <c r="B26" s="27" t="s">
        <v>73</v>
      </c>
      <c r="C26" s="24" t="s">
        <v>50</v>
      </c>
      <c r="D26" s="28" t="s">
        <v>29</v>
      </c>
      <c r="E26" s="29">
        <v>60</v>
      </c>
      <c r="F26" s="12">
        <v>25</v>
      </c>
      <c r="G26" s="12">
        <v>30</v>
      </c>
      <c r="H26" s="12">
        <v>32</v>
      </c>
      <c r="I26" s="12"/>
      <c r="J26" s="13">
        <f t="shared" si="3"/>
        <v>3.6055512754639891</v>
      </c>
      <c r="K26" s="13">
        <f t="shared" si="0"/>
        <v>12.432935432634446</v>
      </c>
      <c r="L26" s="14">
        <f t="shared" si="1"/>
        <v>25</v>
      </c>
      <c r="M26" s="19">
        <f t="shared" si="2"/>
        <v>1500</v>
      </c>
      <c r="T26" s="11"/>
    </row>
    <row r="27" spans="1:20" ht="24.75" customHeight="1" x14ac:dyDescent="0.2">
      <c r="A27" s="26">
        <v>21</v>
      </c>
      <c r="B27" s="27" t="s">
        <v>74</v>
      </c>
      <c r="C27" s="24" t="s">
        <v>51</v>
      </c>
      <c r="D27" s="28" t="s">
        <v>29</v>
      </c>
      <c r="E27" s="29">
        <v>30</v>
      </c>
      <c r="F27" s="12">
        <v>36</v>
      </c>
      <c r="G27" s="12">
        <v>40</v>
      </c>
      <c r="H27" s="12">
        <v>46</v>
      </c>
      <c r="I27" s="12"/>
      <c r="J27" s="13">
        <f t="shared" si="3"/>
        <v>5.0332229568471814</v>
      </c>
      <c r="K27" s="13">
        <f t="shared" si="0"/>
        <v>12.376777762738971</v>
      </c>
      <c r="L27" s="14">
        <f t="shared" si="1"/>
        <v>36</v>
      </c>
      <c r="M27" s="19">
        <f t="shared" si="2"/>
        <v>1080</v>
      </c>
      <c r="T27" s="11"/>
    </row>
    <row r="28" spans="1:20" ht="24.75" customHeight="1" x14ac:dyDescent="0.2">
      <c r="A28" s="26">
        <v>22</v>
      </c>
      <c r="B28" s="27" t="s">
        <v>75</v>
      </c>
      <c r="C28" s="24" t="s">
        <v>52</v>
      </c>
      <c r="D28" s="28" t="s">
        <v>29</v>
      </c>
      <c r="E28" s="29">
        <v>16</v>
      </c>
      <c r="F28" s="12">
        <v>677</v>
      </c>
      <c r="G28" s="12">
        <v>680</v>
      </c>
      <c r="H28" s="12">
        <v>686</v>
      </c>
      <c r="I28" s="12"/>
      <c r="J28" s="13">
        <f t="shared" si="3"/>
        <v>4.5825756949558398</v>
      </c>
      <c r="K28" s="13">
        <f t="shared" si="0"/>
        <v>0.67291860425195882</v>
      </c>
      <c r="L28" s="14">
        <f t="shared" si="1"/>
        <v>677</v>
      </c>
      <c r="M28" s="19">
        <f t="shared" si="2"/>
        <v>10832</v>
      </c>
      <c r="T28" s="11"/>
    </row>
    <row r="29" spans="1:20" ht="24.75" customHeight="1" x14ac:dyDescent="0.2">
      <c r="A29" s="26">
        <v>23</v>
      </c>
      <c r="B29" s="27" t="s">
        <v>76</v>
      </c>
      <c r="C29" s="24" t="s">
        <v>53</v>
      </c>
      <c r="D29" s="28" t="s">
        <v>29</v>
      </c>
      <c r="E29" s="29">
        <v>18</v>
      </c>
      <c r="F29" s="12">
        <v>93</v>
      </c>
      <c r="G29" s="12">
        <v>95</v>
      </c>
      <c r="H29" s="12">
        <v>98</v>
      </c>
      <c r="I29" s="12">
        <v>167</v>
      </c>
      <c r="J29" s="13">
        <f t="shared" si="3"/>
        <v>2.5166114784235836</v>
      </c>
      <c r="K29" s="13">
        <f t="shared" si="0"/>
        <v>2.6398022500946685</v>
      </c>
      <c r="L29" s="14">
        <f t="shared" si="1"/>
        <v>93</v>
      </c>
      <c r="M29" s="19">
        <f t="shared" si="2"/>
        <v>1674</v>
      </c>
      <c r="T29" s="11"/>
    </row>
    <row r="30" spans="1:20" ht="24.75" customHeight="1" x14ac:dyDescent="0.2">
      <c r="A30" s="26">
        <v>24</v>
      </c>
      <c r="B30" s="27" t="s">
        <v>77</v>
      </c>
      <c r="C30" s="24" t="s">
        <v>54</v>
      </c>
      <c r="D30" s="28" t="s">
        <v>29</v>
      </c>
      <c r="E30" s="29">
        <v>35</v>
      </c>
      <c r="F30" s="12">
        <v>30</v>
      </c>
      <c r="G30" s="12">
        <v>36</v>
      </c>
      <c r="H30" s="12">
        <v>48</v>
      </c>
      <c r="I30" s="12">
        <v>50</v>
      </c>
      <c r="J30" s="13">
        <f t="shared" si="3"/>
        <v>9.1651513899116797</v>
      </c>
      <c r="K30" s="13">
        <f t="shared" si="0"/>
        <v>24.118819447136001</v>
      </c>
      <c r="L30" s="14">
        <f t="shared" si="1"/>
        <v>30</v>
      </c>
      <c r="M30" s="19">
        <f t="shared" si="2"/>
        <v>1050</v>
      </c>
      <c r="T30" s="11"/>
    </row>
    <row r="31" spans="1:20" ht="24.75" customHeight="1" x14ac:dyDescent="0.2">
      <c r="A31" s="26">
        <v>25</v>
      </c>
      <c r="B31" s="27" t="s">
        <v>77</v>
      </c>
      <c r="C31" s="24" t="s">
        <v>55</v>
      </c>
      <c r="D31" s="28" t="s">
        <v>29</v>
      </c>
      <c r="E31" s="29">
        <v>20</v>
      </c>
      <c r="F31" s="12">
        <v>120</v>
      </c>
      <c r="G31" s="12">
        <v>122</v>
      </c>
      <c r="H31" s="12">
        <v>129</v>
      </c>
      <c r="I31" s="12"/>
      <c r="J31" s="13">
        <f t="shared" si="3"/>
        <v>4.7258156262526079</v>
      </c>
      <c r="K31" s="13">
        <f t="shared" si="0"/>
        <v>3.8214142530344537</v>
      </c>
      <c r="L31" s="14">
        <f t="shared" si="1"/>
        <v>120</v>
      </c>
      <c r="M31" s="19">
        <f t="shared" si="2"/>
        <v>2400</v>
      </c>
      <c r="T31" s="11"/>
    </row>
    <row r="32" spans="1:20" ht="24.75" customHeight="1" x14ac:dyDescent="0.2">
      <c r="A32" s="26">
        <v>26</v>
      </c>
      <c r="B32" s="27" t="s">
        <v>77</v>
      </c>
      <c r="C32" s="24" t="s">
        <v>56</v>
      </c>
      <c r="D32" s="28" t="s">
        <v>29</v>
      </c>
      <c r="E32" s="29">
        <v>29</v>
      </c>
      <c r="F32" s="12">
        <v>120</v>
      </c>
      <c r="G32" s="12">
        <v>123</v>
      </c>
      <c r="H32" s="12">
        <v>125</v>
      </c>
      <c r="I32" s="12"/>
      <c r="J32" s="13">
        <f t="shared" si="3"/>
        <v>2.5166114784235836</v>
      </c>
      <c r="K32" s="13">
        <f t="shared" si="0"/>
        <v>2.0515854443670518</v>
      </c>
      <c r="L32" s="14">
        <f t="shared" si="1"/>
        <v>120</v>
      </c>
      <c r="M32" s="19">
        <f t="shared" si="2"/>
        <v>3480</v>
      </c>
      <c r="T32" s="11"/>
    </row>
    <row r="33" spans="1:20" ht="24.75" customHeight="1" x14ac:dyDescent="0.2">
      <c r="A33" s="26">
        <v>27</v>
      </c>
      <c r="B33" s="27" t="s">
        <v>88</v>
      </c>
      <c r="C33" s="24" t="s">
        <v>78</v>
      </c>
      <c r="D33" s="28" t="s">
        <v>29</v>
      </c>
      <c r="E33" s="29">
        <v>1000</v>
      </c>
      <c r="F33" s="12">
        <v>20</v>
      </c>
      <c r="G33" s="12">
        <v>21</v>
      </c>
      <c r="H33" s="12">
        <v>25</v>
      </c>
      <c r="I33" s="12">
        <v>53</v>
      </c>
      <c r="J33" s="13">
        <f t="shared" si="3"/>
        <v>2.6457513110645907</v>
      </c>
      <c r="K33" s="13">
        <f t="shared" si="0"/>
        <v>12.026142323020867</v>
      </c>
      <c r="L33" s="14">
        <f t="shared" si="1"/>
        <v>20</v>
      </c>
      <c r="M33" s="19">
        <f t="shared" si="2"/>
        <v>20000</v>
      </c>
      <c r="T33" s="11"/>
    </row>
    <row r="34" spans="1:20" ht="24.75" customHeight="1" x14ac:dyDescent="0.2">
      <c r="A34" s="26">
        <v>28</v>
      </c>
      <c r="B34" s="27" t="s">
        <v>89</v>
      </c>
      <c r="C34" s="24" t="s">
        <v>79</v>
      </c>
      <c r="D34" s="28" t="s">
        <v>96</v>
      </c>
      <c r="E34" s="29">
        <v>50</v>
      </c>
      <c r="F34" s="12">
        <v>25</v>
      </c>
      <c r="G34" s="12">
        <v>30</v>
      </c>
      <c r="H34" s="12">
        <v>33</v>
      </c>
      <c r="I34" s="12">
        <v>50</v>
      </c>
      <c r="J34" s="13">
        <f t="shared" si="3"/>
        <v>4.0414518843273708</v>
      </c>
      <c r="K34" s="13">
        <f t="shared" si="0"/>
        <v>13.777676878388764</v>
      </c>
      <c r="L34" s="14">
        <f t="shared" si="1"/>
        <v>25</v>
      </c>
      <c r="M34" s="19">
        <f t="shared" si="2"/>
        <v>1250</v>
      </c>
      <c r="T34" s="11"/>
    </row>
    <row r="35" spans="1:20" ht="24.75" customHeight="1" x14ac:dyDescent="0.2">
      <c r="A35" s="26">
        <v>29</v>
      </c>
      <c r="B35" s="27" t="s">
        <v>90</v>
      </c>
      <c r="C35" s="24" t="s">
        <v>80</v>
      </c>
      <c r="D35" s="28" t="s">
        <v>96</v>
      </c>
      <c r="E35" s="29">
        <v>50</v>
      </c>
      <c r="F35" s="12">
        <v>15</v>
      </c>
      <c r="G35" s="12">
        <v>17</v>
      </c>
      <c r="H35" s="12">
        <v>19</v>
      </c>
      <c r="I35" s="12">
        <v>45</v>
      </c>
      <c r="J35" s="13">
        <f t="shared" si="3"/>
        <v>2</v>
      </c>
      <c r="K35" s="13">
        <f t="shared" si="0"/>
        <v>11.76470588235294</v>
      </c>
      <c r="L35" s="14">
        <f t="shared" si="1"/>
        <v>15</v>
      </c>
      <c r="M35" s="19">
        <f t="shared" si="2"/>
        <v>750</v>
      </c>
      <c r="T35" s="11"/>
    </row>
    <row r="36" spans="1:20" ht="24.75" customHeight="1" x14ac:dyDescent="0.2">
      <c r="A36" s="26">
        <v>30</v>
      </c>
      <c r="B36" s="27" t="s">
        <v>91</v>
      </c>
      <c r="C36" s="25" t="s">
        <v>81</v>
      </c>
      <c r="D36" s="28" t="s">
        <v>96</v>
      </c>
      <c r="E36" s="29">
        <v>50</v>
      </c>
      <c r="F36" s="12">
        <v>69</v>
      </c>
      <c r="G36" s="12">
        <v>77</v>
      </c>
      <c r="H36" s="12">
        <v>83</v>
      </c>
      <c r="I36" s="12"/>
      <c r="J36" s="13">
        <f t="shared" si="3"/>
        <v>7.0237691685684922</v>
      </c>
      <c r="K36" s="13">
        <f t="shared" si="0"/>
        <v>9.2014443256355793</v>
      </c>
      <c r="L36" s="14">
        <f t="shared" si="1"/>
        <v>69</v>
      </c>
      <c r="M36" s="19">
        <f t="shared" si="2"/>
        <v>3450</v>
      </c>
      <c r="T36" s="11"/>
    </row>
    <row r="37" spans="1:20" ht="24.75" customHeight="1" x14ac:dyDescent="0.2">
      <c r="A37" s="26">
        <v>31</v>
      </c>
      <c r="B37" s="27" t="s">
        <v>91</v>
      </c>
      <c r="C37" s="25" t="s">
        <v>82</v>
      </c>
      <c r="D37" s="28" t="s">
        <v>96</v>
      </c>
      <c r="E37" s="29">
        <v>50</v>
      </c>
      <c r="F37" s="12">
        <v>37</v>
      </c>
      <c r="G37" s="12">
        <v>46</v>
      </c>
      <c r="H37" s="12">
        <v>50</v>
      </c>
      <c r="I37" s="12"/>
      <c r="J37" s="13">
        <f t="shared" si="3"/>
        <v>6.6583281184794041</v>
      </c>
      <c r="K37" s="13">
        <f t="shared" si="0"/>
        <v>15.01878522965279</v>
      </c>
      <c r="L37" s="14">
        <f t="shared" si="1"/>
        <v>37</v>
      </c>
      <c r="M37" s="19">
        <f t="shared" si="2"/>
        <v>1850</v>
      </c>
      <c r="T37" s="11"/>
    </row>
    <row r="38" spans="1:20" ht="24.75" customHeight="1" x14ac:dyDescent="0.2">
      <c r="A38" s="26">
        <v>32</v>
      </c>
      <c r="B38" s="27" t="s">
        <v>92</v>
      </c>
      <c r="C38" s="25" t="s">
        <v>83</v>
      </c>
      <c r="D38" s="28" t="s">
        <v>29</v>
      </c>
      <c r="E38" s="29">
        <v>50</v>
      </c>
      <c r="F38" s="10">
        <v>168</v>
      </c>
      <c r="G38" s="12">
        <v>179</v>
      </c>
      <c r="H38" s="12">
        <v>185</v>
      </c>
      <c r="I38" s="12"/>
      <c r="J38" s="13">
        <f t="shared" si="3"/>
        <v>8.6216781042517088</v>
      </c>
      <c r="K38" s="13">
        <f t="shared" si="0"/>
        <v>4.8618485550291588</v>
      </c>
      <c r="L38" s="14">
        <f t="shared" si="1"/>
        <v>168</v>
      </c>
      <c r="M38" s="19">
        <f t="shared" si="2"/>
        <v>8400</v>
      </c>
      <c r="T38" s="11"/>
    </row>
    <row r="39" spans="1:20" ht="24.75" customHeight="1" x14ac:dyDescent="0.2">
      <c r="A39" s="26">
        <v>33</v>
      </c>
      <c r="B39" s="27" t="s">
        <v>93</v>
      </c>
      <c r="C39" s="24" t="s">
        <v>84</v>
      </c>
      <c r="D39" s="28" t="s">
        <v>29</v>
      </c>
      <c r="E39" s="29">
        <v>15</v>
      </c>
      <c r="F39" s="33">
        <v>274</v>
      </c>
      <c r="G39" s="12">
        <v>286</v>
      </c>
      <c r="H39" s="12">
        <v>291</v>
      </c>
      <c r="I39" s="12">
        <v>219</v>
      </c>
      <c r="J39" s="13">
        <f t="shared" si="3"/>
        <v>8.7368949480541058</v>
      </c>
      <c r="K39" s="13">
        <f t="shared" si="0"/>
        <v>3.0799864681741851</v>
      </c>
      <c r="L39" s="32">
        <f>I39</f>
        <v>219</v>
      </c>
      <c r="M39" s="19">
        <f t="shared" si="2"/>
        <v>3285</v>
      </c>
      <c r="T39" s="11"/>
    </row>
    <row r="40" spans="1:20" ht="24.75" customHeight="1" x14ac:dyDescent="0.2">
      <c r="A40" s="26">
        <v>34</v>
      </c>
      <c r="B40" s="27" t="s">
        <v>93</v>
      </c>
      <c r="C40" s="24" t="s">
        <v>85</v>
      </c>
      <c r="D40" s="28" t="s">
        <v>29</v>
      </c>
      <c r="E40" s="29">
        <v>25</v>
      </c>
      <c r="F40" s="33">
        <v>240</v>
      </c>
      <c r="G40" s="12">
        <v>241</v>
      </c>
      <c r="H40" s="12">
        <v>250</v>
      </c>
      <c r="I40" s="12">
        <v>178</v>
      </c>
      <c r="J40" s="13">
        <f t="shared" si="3"/>
        <v>5.5075705472861012</v>
      </c>
      <c r="K40" s="13">
        <f t="shared" si="0"/>
        <v>2.2602888702952537</v>
      </c>
      <c r="L40" s="32">
        <f t="shared" ref="L40:L41" si="4">I40</f>
        <v>178</v>
      </c>
      <c r="M40" s="19">
        <f t="shared" si="2"/>
        <v>4450</v>
      </c>
      <c r="T40" s="11"/>
    </row>
    <row r="41" spans="1:20" ht="24.75" customHeight="1" x14ac:dyDescent="0.2">
      <c r="A41" s="26">
        <v>35</v>
      </c>
      <c r="B41" s="27" t="s">
        <v>94</v>
      </c>
      <c r="C41" s="24" t="s">
        <v>86</v>
      </c>
      <c r="D41" s="28" t="s">
        <v>96</v>
      </c>
      <c r="E41" s="29">
        <v>36</v>
      </c>
      <c r="F41" s="33">
        <v>48</v>
      </c>
      <c r="G41" s="12">
        <v>66</v>
      </c>
      <c r="H41" s="12">
        <v>67</v>
      </c>
      <c r="I41" s="12">
        <v>48</v>
      </c>
      <c r="J41" s="13">
        <f t="shared" si="3"/>
        <v>10.692676621563612</v>
      </c>
      <c r="K41" s="13">
        <f t="shared" si="0"/>
        <v>17.722668433530846</v>
      </c>
      <c r="L41" s="32">
        <f t="shared" si="4"/>
        <v>48</v>
      </c>
      <c r="M41" s="19">
        <f t="shared" si="2"/>
        <v>1728</v>
      </c>
      <c r="T41" s="11"/>
    </row>
    <row r="42" spans="1:20" ht="24.75" customHeight="1" x14ac:dyDescent="0.2">
      <c r="A42" s="26">
        <v>36</v>
      </c>
      <c r="B42" s="30" t="s">
        <v>95</v>
      </c>
      <c r="C42" s="24" t="s">
        <v>87</v>
      </c>
      <c r="D42" s="28" t="s">
        <v>29</v>
      </c>
      <c r="E42" s="29">
        <v>12</v>
      </c>
      <c r="F42" s="12">
        <v>291</v>
      </c>
      <c r="G42" s="12">
        <v>298</v>
      </c>
      <c r="H42" s="12">
        <v>303</v>
      </c>
      <c r="I42" s="12"/>
      <c r="J42" s="13">
        <f t="shared" si="3"/>
        <v>6.0277137733417083</v>
      </c>
      <c r="K42" s="13">
        <f t="shared" si="0"/>
        <v>2.0272579955185117</v>
      </c>
      <c r="L42" s="14">
        <f t="shared" si="1"/>
        <v>291</v>
      </c>
      <c r="M42" s="19">
        <f t="shared" si="2"/>
        <v>3492</v>
      </c>
      <c r="T42" s="11"/>
    </row>
    <row r="43" spans="1:20" ht="24.75" customHeight="1" x14ac:dyDescent="0.2">
      <c r="A43" s="26">
        <v>37</v>
      </c>
      <c r="B43" s="27" t="s">
        <v>98</v>
      </c>
      <c r="C43" s="24" t="s">
        <v>97</v>
      </c>
      <c r="D43" s="28" t="s">
        <v>99</v>
      </c>
      <c r="E43" s="29">
        <v>200</v>
      </c>
      <c r="F43" s="10">
        <v>370</v>
      </c>
      <c r="G43" s="10">
        <v>378</v>
      </c>
      <c r="H43" s="10">
        <v>380</v>
      </c>
      <c r="I43" s="10">
        <v>435</v>
      </c>
      <c r="J43" s="13">
        <f t="shared" si="3"/>
        <v>5.2915026221291814</v>
      </c>
      <c r="K43" s="13">
        <f t="shared" si="0"/>
        <v>1.4073145271620162</v>
      </c>
      <c r="L43" s="14">
        <f t="shared" si="1"/>
        <v>370</v>
      </c>
      <c r="M43" s="19">
        <f t="shared" si="2"/>
        <v>74000</v>
      </c>
      <c r="T43" s="11"/>
    </row>
    <row r="44" spans="1:20" ht="12.75" customHeight="1" x14ac:dyDescent="0.2">
      <c r="B44" s="41" t="s">
        <v>11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20">
        <f>SUM(M7:M43)</f>
        <v>318756</v>
      </c>
    </row>
    <row r="45" spans="1:20" ht="55.5" customHeight="1" x14ac:dyDescent="0.2">
      <c r="B45" s="45" t="s">
        <v>104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</row>
    <row r="46" spans="1:20" ht="56.25" customHeight="1" x14ac:dyDescent="0.2">
      <c r="B46" s="36" t="s">
        <v>12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O46" s="22"/>
    </row>
    <row r="47" spans="1:20" ht="16.5" customHeight="1" x14ac:dyDescent="0.2">
      <c r="B47" s="37" t="s">
        <v>13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O47" s="4"/>
    </row>
    <row r="48" spans="1:20" ht="12.75" customHeight="1" x14ac:dyDescent="0.2">
      <c r="B48" s="39" t="s">
        <v>14</v>
      </c>
      <c r="C48" s="39"/>
      <c r="D48" s="39"/>
      <c r="E48" s="39"/>
      <c r="F48" s="3"/>
      <c r="G48" s="4"/>
      <c r="H48" s="4"/>
      <c r="I48" s="4"/>
      <c r="J48" s="4"/>
      <c r="K48" s="4"/>
      <c r="L48" s="4"/>
      <c r="M48" s="21"/>
      <c r="O48" s="4"/>
    </row>
    <row r="49" spans="2:15" x14ac:dyDescent="0.2">
      <c r="B49" s="40"/>
      <c r="C49" s="40"/>
      <c r="D49" s="4"/>
      <c r="E49" s="15"/>
      <c r="F49" s="5"/>
      <c r="G49" s="4"/>
      <c r="H49" s="4"/>
      <c r="I49" s="4"/>
      <c r="J49" s="4"/>
      <c r="K49" s="4"/>
      <c r="L49" s="4"/>
      <c r="M49" s="21"/>
      <c r="O49" s="23"/>
    </row>
    <row r="50" spans="2:15" x14ac:dyDescent="0.2">
      <c r="B50" s="40"/>
      <c r="C50" s="40"/>
      <c r="D50" s="4"/>
      <c r="E50" s="15"/>
      <c r="F50" s="5"/>
      <c r="G50" s="4"/>
      <c r="H50" s="4"/>
      <c r="I50" s="4"/>
      <c r="J50" s="4"/>
      <c r="K50" s="4"/>
      <c r="L50" s="4"/>
      <c r="M50" s="21"/>
    </row>
    <row r="51" spans="2:15" x14ac:dyDescent="0.2">
      <c r="B51" s="40" t="s">
        <v>15</v>
      </c>
      <c r="C51" s="40"/>
      <c r="D51" s="4"/>
      <c r="E51" s="15"/>
      <c r="F51" s="5"/>
      <c r="G51" s="4"/>
      <c r="H51" s="4"/>
      <c r="I51" s="4"/>
      <c r="J51" s="4"/>
      <c r="K51" s="4"/>
      <c r="L51" s="4"/>
      <c r="M51" s="21"/>
    </row>
    <row r="52" spans="2:15" x14ac:dyDescent="0.2">
      <c r="B52" s="42" t="s">
        <v>16</v>
      </c>
      <c r="C52" s="42"/>
      <c r="D52" s="42"/>
      <c r="E52" s="42"/>
      <c r="F52" s="42"/>
      <c r="G52" s="6"/>
      <c r="H52" s="6"/>
      <c r="I52" s="6"/>
      <c r="J52" s="4"/>
      <c r="K52" s="4"/>
      <c r="L52" s="4"/>
      <c r="M52" s="21"/>
    </row>
    <row r="53" spans="2:15" x14ac:dyDescent="0.2">
      <c r="B53" s="42"/>
      <c r="C53" s="42"/>
      <c r="D53" s="42"/>
      <c r="E53" s="42"/>
      <c r="F53" s="42"/>
      <c r="G53" s="6"/>
      <c r="H53" s="6"/>
      <c r="I53" s="6"/>
      <c r="J53" s="4"/>
      <c r="K53" s="4"/>
      <c r="L53" s="4"/>
      <c r="M53" s="21"/>
    </row>
    <row r="54" spans="2:15" x14ac:dyDescent="0.2">
      <c r="B54" s="42"/>
      <c r="C54" s="42"/>
      <c r="D54" s="42"/>
      <c r="E54" s="42"/>
      <c r="F54" s="42"/>
      <c r="G54" s="6"/>
      <c r="H54" s="6"/>
      <c r="I54" s="6"/>
      <c r="J54" s="4"/>
      <c r="K54" s="4"/>
      <c r="L54" s="4"/>
      <c r="M54" s="21"/>
    </row>
    <row r="55" spans="2:15" x14ac:dyDescent="0.2">
      <c r="B55" s="4"/>
      <c r="C55" s="35"/>
      <c r="D55" s="35"/>
      <c r="E55" s="35"/>
      <c r="F55" s="7"/>
      <c r="G55" s="7"/>
      <c r="H55" s="4"/>
      <c r="I55" s="4"/>
      <c r="J55" s="4"/>
      <c r="K55" s="4"/>
      <c r="L55" s="4"/>
      <c r="M55" s="21"/>
    </row>
    <row r="56" spans="2:15" x14ac:dyDescent="0.2">
      <c r="B56" s="43" t="s">
        <v>17</v>
      </c>
      <c r="C56" s="43"/>
      <c r="D56" s="43"/>
      <c r="E56" s="43"/>
      <c r="F56" s="43"/>
      <c r="G56" s="7"/>
      <c r="H56" s="7"/>
      <c r="I56" s="7"/>
      <c r="J56" s="4"/>
      <c r="K56" s="4"/>
      <c r="L56" s="4"/>
      <c r="M56" s="21"/>
    </row>
    <row r="57" spans="2:15" x14ac:dyDescent="0.2">
      <c r="B57" s="43" t="s">
        <v>18</v>
      </c>
      <c r="C57" s="43"/>
      <c r="D57" s="43"/>
      <c r="E57" s="43"/>
      <c r="F57" s="43"/>
      <c r="G57" s="7"/>
      <c r="H57" s="7"/>
      <c r="I57" s="7"/>
      <c r="J57" s="4"/>
      <c r="K57" s="4"/>
      <c r="L57" s="4"/>
      <c r="M57" s="21"/>
    </row>
    <row r="58" spans="2:15" ht="32.25" customHeight="1" x14ac:dyDescent="0.2">
      <c r="B58" s="44" t="s">
        <v>19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</row>
    <row r="59" spans="2:15" x14ac:dyDescent="0.2">
      <c r="B59" s="38" t="s">
        <v>20</v>
      </c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2:15" x14ac:dyDescent="0.2">
      <c r="B60" s="35" t="s">
        <v>21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</row>
    <row r="61" spans="2:15" x14ac:dyDescent="0.2">
      <c r="B61" s="35" t="s">
        <v>22</v>
      </c>
      <c r="C61" s="35"/>
      <c r="D61" s="7"/>
      <c r="E61" s="16"/>
      <c r="F61" s="5"/>
      <c r="G61" s="7"/>
      <c r="H61" s="7"/>
      <c r="I61" s="7"/>
      <c r="J61" s="4"/>
      <c r="K61" s="4"/>
      <c r="L61" s="4"/>
      <c r="M61" s="21"/>
    </row>
    <row r="62" spans="2:15" x14ac:dyDescent="0.2">
      <c r="B62" s="35" t="s">
        <v>23</v>
      </c>
      <c r="C62" s="35"/>
      <c r="D62" s="7"/>
      <c r="E62" s="16"/>
      <c r="F62" s="5"/>
      <c r="G62" s="7"/>
      <c r="H62" s="7"/>
      <c r="I62" s="7"/>
      <c r="J62" s="4"/>
      <c r="K62" s="4"/>
      <c r="L62" s="4"/>
      <c r="M62" s="21"/>
    </row>
    <row r="63" spans="2:15" x14ac:dyDescent="0.2">
      <c r="B63" s="35" t="s">
        <v>24</v>
      </c>
      <c r="C63" s="35"/>
      <c r="D63" s="35"/>
      <c r="E63" s="35"/>
      <c r="F63" s="35"/>
      <c r="G63" s="35"/>
      <c r="H63" s="7"/>
      <c r="I63" s="7"/>
      <c r="J63" s="4"/>
      <c r="K63" s="4"/>
      <c r="L63" s="4"/>
      <c r="M63" s="21"/>
    </row>
    <row r="64" spans="2:15" x14ac:dyDescent="0.2">
      <c r="B64" s="35" t="s">
        <v>25</v>
      </c>
      <c r="C64" s="35"/>
      <c r="D64" s="35"/>
      <c r="E64" s="35"/>
      <c r="F64" s="35"/>
      <c r="G64" s="35"/>
      <c r="H64" s="7"/>
      <c r="I64" s="7"/>
      <c r="J64" s="4"/>
      <c r="K64" s="4"/>
      <c r="L64" s="4"/>
      <c r="M64" s="21"/>
    </row>
    <row r="65" spans="2:13" ht="55.5" customHeight="1" x14ac:dyDescent="0.2">
      <c r="B65" s="36" t="s">
        <v>27</v>
      </c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</row>
    <row r="66" spans="2:13" x14ac:dyDescent="0.2">
      <c r="B66" s="4"/>
      <c r="C66" s="8"/>
      <c r="D66" s="4"/>
      <c r="E66" s="15"/>
      <c r="F66" s="5"/>
      <c r="G66" s="4"/>
      <c r="H66" s="4"/>
      <c r="I66" s="4"/>
      <c r="J66" s="4"/>
      <c r="K66" s="4"/>
      <c r="L66" s="4"/>
      <c r="M66" s="21"/>
    </row>
    <row r="67" spans="2:13" x14ac:dyDescent="0.2">
      <c r="B67" s="4"/>
      <c r="C67" s="8"/>
      <c r="D67" s="4"/>
      <c r="E67" s="15"/>
      <c r="F67" s="5"/>
      <c r="G67" s="4"/>
      <c r="H67" s="4"/>
      <c r="I67" s="4"/>
      <c r="J67" s="4"/>
      <c r="K67" s="4"/>
      <c r="L67" s="4"/>
      <c r="M67" s="21"/>
    </row>
  </sheetData>
  <autoFilter ref="B4:S44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34">
    <mergeCell ref="I5:I6"/>
    <mergeCell ref="B1:M1"/>
    <mergeCell ref="B2:M2"/>
    <mergeCell ref="B3:M3"/>
    <mergeCell ref="B4:B6"/>
    <mergeCell ref="C4:C6"/>
    <mergeCell ref="D4:D6"/>
    <mergeCell ref="E4:E6"/>
    <mergeCell ref="F4:M4"/>
    <mergeCell ref="F5:F6"/>
    <mergeCell ref="G5:G6"/>
    <mergeCell ref="H5:H6"/>
    <mergeCell ref="J5:J6"/>
    <mergeCell ref="K5:K6"/>
    <mergeCell ref="L5:M5"/>
    <mergeCell ref="B44:L44"/>
    <mergeCell ref="B60:M60"/>
    <mergeCell ref="B61:C61"/>
    <mergeCell ref="B62:C62"/>
    <mergeCell ref="B63:G63"/>
    <mergeCell ref="B52:F54"/>
    <mergeCell ref="C55:E55"/>
    <mergeCell ref="B56:F56"/>
    <mergeCell ref="B57:F57"/>
    <mergeCell ref="B58:M58"/>
    <mergeCell ref="B45:M45"/>
    <mergeCell ref="B64:G64"/>
    <mergeCell ref="B65:M65"/>
    <mergeCell ref="B59:M59"/>
    <mergeCell ref="B46:M46"/>
    <mergeCell ref="B47:M47"/>
    <mergeCell ref="B48:E48"/>
    <mergeCell ref="B49:C50"/>
    <mergeCell ref="B51:C51"/>
  </mergeCells>
  <phoneticPr fontId="5" type="noConversion"/>
  <pageMargins left="0.23622047244094491" right="0" top="0.65" bottom="0.32" header="0" footer="0"/>
  <pageSetup paperSize="9" scale="9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вместе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2026-08-31T10:18:15Z</cp:lastPrinted>
  <dcterms:created xsi:type="dcterms:W3CDTF">2022-05-31T08:58:50Z</dcterms:created>
  <dcterms:modified xsi:type="dcterms:W3CDTF">2026-09-01T06:08:45Z</dcterms:modified>
</cp:coreProperties>
</file>