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НМЦК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<sst xmlns="http://schemas.openxmlformats.org/spreadsheetml/2006/main" count="25" uniqueCount="25">
  <si>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Обоснование начальной (максимальной) цены контракта</t>
  </si>
  <si>
    <t>№</t>
  </si>
  <si>
    <t xml:space="preserve">Наименование предмета контракта</t>
  </si>
  <si>
    <t xml:space="preserve">Ед. изм</t>
  </si>
  <si>
    <t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</si>
  <si>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</si>
  <si>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НМЦК**</t>
  </si>
  <si>
    <t xml:space="preserve">НМЦК, определенная методом сопоставимых рыночных цен (анализа рынка)*</t>
  </si>
  <si>
    <t xml:space="preserve">Ценовая информация №1 
от 20.11.2025
</t>
  </si>
  <si>
    <t xml:space="preserve">Ценовая информация №2 
от 20.11.2025
</t>
  </si>
  <si>
    <t xml:space="preserve">Ценовая информация №3 
отсутсует
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</si>
  <si>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</si>
  <si>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</si>
  <si>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</si>
  <si>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t/>
    </r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</si>
  <si>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</si>
  <si>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</si>
  <si>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 с учетом округления цены за единицу (руб.)**</t>
  </si>
  <si>
    <t xml:space="preserve">Оказание услуг по проведению экспертизы технического состояния серверного оборудования (с выдачей акта экспертизы) - в целях последующего списания имущества</t>
  </si>
  <si>
    <t xml:space="preserve">комплект (25 шт)</t>
  </si>
  <si>
    <t>-</t>
  </si>
  <si>
    <t xml:space="preserve">В результате проведенного расчета Н(М)ЦК, ЦКЕП контракта составила, руб.:</t>
  </si>
  <si>
    <t xml:space="preserve">Н(М)ЦК закупки по минимальному предложению, в связи с выделенным ЛБО составила, руб.:</t>
  </si>
  <si>
    <t xml:space="preserve">*Определение НМЦК произведено Заказчиком в соответствии с 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</si>
  <si>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** В соответствии с п.3.20.1 Методических рекомендаций, утвержденных приказом Минэкономразвития РФ от 02.10.2013 № 567 расчет произведен с помощью стандартных функций табличного редактора EXCEL.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</si>
</sst>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"/>
  </numFmts>
  <fonts count="23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theme="1" tint="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 tint="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0" borderId="0" numFmtId="0" applyNumberFormat="1" applyFont="1" applyFill="1" applyBorder="1">
      <alignment vertical="top"/>
    </xf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32" borderId="0" numFmtId="0" applyNumberFormat="1" applyFont="1" applyFill="1" applyBorder="1"/>
  </cellStyleXfs>
  <cellXfs count="26">
    <xf fontId="0" fillId="0" borderId="0" numFmtId="0" xfId="0"/>
    <xf fontId="19" fillId="0" borderId="0" numFmtId="0" xfId="0" applyFont="1"/>
    <xf fontId="20" fillId="0" borderId="0" numFmtId="0" xfId="0" applyFont="1" applyAlignment="1">
      <alignment horizontal="right" vertical="center" wrapText="1"/>
    </xf>
    <xf fontId="19" fillId="0" borderId="0" numFmtId="0" xfId="0" applyFont="1" applyAlignment="1">
      <alignment wrapText="1"/>
    </xf>
    <xf fontId="20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2" xfId="0" applyNumberFormat="1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top" wrapText="1"/>
    </xf>
    <xf fontId="19" fillId="0" borderId="12" numFmtId="0" xfId="0" applyFont="1" applyBorder="1"/>
    <xf fontId="19" fillId="0" borderId="13" numFmtId="0" xfId="0" applyFont="1" applyBorder="1"/>
    <xf fontId="20" fillId="0" borderId="11" numFmtId="0" xfId="0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 wrapText="1"/>
    </xf>
    <xf fontId="22" fillId="0" borderId="11" numFmtId="0" xfId="0" applyFont="1" applyBorder="1" applyAlignment="1">
      <alignment horizontal="center" vertical="top" wrapText="1"/>
    </xf>
    <xf fontId="19" fillId="0" borderId="0" numFmtId="0" xfId="0" applyFont="1" applyAlignment="1">
      <alignment horizontal="center" vertical="top"/>
    </xf>
    <xf fontId="21" fillId="0" borderId="10" numFmtId="0" xfId="0" applyFont="1" applyBorder="1" applyAlignment="1">
      <alignment horizontal="left" vertical="top" wrapText="1"/>
    </xf>
    <xf fontId="21" fillId="0" borderId="11" numFmtId="0" xfId="0" applyFont="1" applyBorder="1" applyAlignment="1">
      <alignment wrapText="1"/>
    </xf>
    <xf fontId="21" fillId="0" borderId="11" numFmtId="0" xfId="0" applyFont="1" applyBorder="1" applyAlignment="1">
      <alignment horizontal="center" vertical="center" wrapText="1"/>
    </xf>
    <xf fontId="21" fillId="0" borderId="11" numFmtId="2" xfId="0" applyNumberFormat="1" applyFont="1" applyBorder="1" applyAlignment="1">
      <alignment horizontal="center" vertical="center" wrapText="1"/>
    </xf>
    <xf fontId="21" fillId="0" borderId="11" numFmtId="4" xfId="0" applyNumberFormat="1" applyFont="1" applyBorder="1" applyAlignment="1">
      <alignment horizontal="center" vertical="center" wrapText="1"/>
    </xf>
    <xf fontId="19" fillId="0" borderId="11" numFmtId="4" xfId="0" applyNumberFormat="1" applyFont="1" applyBorder="1" applyAlignment="1">
      <alignment horizontal="center" vertical="center"/>
    </xf>
    <xf fontId="21" fillId="0" borderId="11" numFmtId="164" xfId="0" applyNumberFormat="1" applyFont="1" applyBorder="1" applyAlignment="1">
      <alignment horizontal="center" vertical="center" wrapText="1"/>
    </xf>
    <xf fontId="22" fillId="0" borderId="0" numFmtId="0" xfId="0" applyFont="1" applyAlignment="1">
      <alignment horizontal="left" vertical="center"/>
    </xf>
    <xf fontId="22" fillId="0" borderId="0" numFmtId="0" xfId="0" applyFont="1" applyAlignment="1">
      <alignment vertical="center"/>
    </xf>
    <xf fontId="22" fillId="0" borderId="0" numFmtId="2" xfId="0" applyNumberFormat="1" applyFont="1" applyAlignment="1">
      <alignment vertical="center"/>
    </xf>
    <xf fontId="22" fillId="0" borderId="0" numFmtId="4" xfId="0" applyNumberFormat="1" applyFont="1"/>
    <xf fontId="19" fillId="0" borderId="0" numFmtId="0" xfId="0" applyFont="1" applyAlignment="1">
      <alignment horizontal="left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295935</xdr:colOff>
      <xdr:row>2</xdr:row>
      <xdr:rowOff>1238398</xdr:rowOff>
    </xdr:from>
    <xdr:to>
      <xdr:col>8</xdr:col>
      <xdr:colOff>444390</xdr:colOff>
      <xdr:row>2</xdr:row>
      <xdr:rowOff>1467147</xdr:rowOff>
    </xdr:to>
    <xdr:pic>
      <xdr:nvPicPr>
        <xdr:cNvPr id="5124" name="Picture 6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444390</xdr:colOff>
      <xdr:row>2</xdr:row>
      <xdr:rowOff>466872</xdr:rowOff>
    </xdr:from>
    <xdr:to>
      <xdr:col>8</xdr:col>
      <xdr:colOff>592845</xdr:colOff>
      <xdr:row>2</xdr:row>
      <xdr:rowOff>695621</xdr:rowOff>
    </xdr:to>
    <xdr:pic>
      <xdr:nvPicPr>
        <xdr:cNvPr id="5126" name="Picture 6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843410" y="1457472"/>
          <a:ext cx="148455" cy="228748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288930</xdr:colOff>
      <xdr:row>2</xdr:row>
      <xdr:rowOff>1238398</xdr:rowOff>
    </xdr:from>
    <xdr:to>
      <xdr:col>10</xdr:col>
      <xdr:colOff>434260</xdr:colOff>
      <xdr:row>2</xdr:row>
      <xdr:rowOff>1467147</xdr:rowOff>
    </xdr:to>
    <xdr:pic>
      <xdr:nvPicPr>
        <xdr:cNvPr id="5130" name="Picture 6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H13" activeCellId="0" sqref="H13"/>
    </sheetView>
  </sheetViews>
  <sheetFormatPr baseColWidth="8" defaultRowHeight="12.75" customHeight="1"/>
  <cols>
    <col customWidth="1" min="1" max="1" style="1" width="3.1406200000000002"/>
    <col customWidth="1" min="2" max="2" style="1" width="36.285200000000003"/>
    <col customWidth="1" min="3" max="3" style="1" width="5.8554700000000004"/>
    <col customWidth="1" min="4" max="4" style="1" width="6.8554700000000004"/>
    <col customWidth="1" min="5" max="5" style="1" width="13.855499999999999"/>
    <col customWidth="1" min="6" max="6" style="1" width="14.710900000000001"/>
    <col customWidth="1" min="7" max="7" style="1" width="14.5703"/>
    <col customWidth="1" min="8" max="8" style="1" width="15.5703"/>
    <col customWidth="1" min="9" max="9" style="1" width="15.425800000000001"/>
    <col customWidth="1" min="10" max="10" style="1" width="14.2852"/>
    <col customWidth="1" min="11" max="11" style="1" width="28"/>
    <col customWidth="1" min="12" max="12" style="1" width="13.5703"/>
    <col bestFit="1" customWidth="1" min="13" max="13" style="1" width="9.4257799999999996"/>
    <col customWidth="1" min="14" max="14" style="1" width="13.855499999999999"/>
    <col customWidth="1" min="15" max="257" style="1" width="9.1406200000000002"/>
  </cols>
  <sheetData>
    <row r="1" ht="39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39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6" t="s">
        <v>6</v>
      </c>
      <c r="I2" s="6"/>
      <c r="J2" s="6"/>
      <c r="K2" s="7" t="s">
        <v>7</v>
      </c>
      <c r="L2" s="8"/>
      <c r="M2" s="8"/>
      <c r="N2" s="9"/>
    </row>
    <row r="3" ht="159" customHeight="1">
      <c r="A3" s="4"/>
      <c r="B3" s="5"/>
      <c r="C3" s="5"/>
      <c r="D3" s="5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1" t="s">
        <v>14</v>
      </c>
      <c r="L3" s="12" t="s">
        <v>15</v>
      </c>
      <c r="M3" s="12" t="s">
        <v>16</v>
      </c>
      <c r="N3" s="12" t="s">
        <v>17</v>
      </c>
    </row>
    <row r="4" s="13" customFormat="1" ht="60">
      <c r="A4" s="14">
        <v>1</v>
      </c>
      <c r="B4" s="15" t="s">
        <v>18</v>
      </c>
      <c r="C4" s="16" t="s">
        <v>19</v>
      </c>
      <c r="D4" s="16">
        <v>1</v>
      </c>
      <c r="E4" s="17">
        <v>20000</v>
      </c>
      <c r="F4" s="17">
        <v>24500</v>
      </c>
      <c r="G4" s="17" t="s">
        <v>20</v>
      </c>
      <c r="H4" s="18">
        <f>AVERAGE(E4:F4)</f>
        <v>22250</v>
      </c>
      <c r="I4" s="19">
        <f>SQRT(((SUM((POWER(E4-H4,2)),(POWER(F4-H4,2)))/(COLUMNS(E4:F4)-1))))</f>
        <v>3181.9805153394636</v>
      </c>
      <c r="J4" s="19">
        <f>I4/H4*100</f>
        <v>14.30103602399759</v>
      </c>
      <c r="K4" s="17">
        <f>((D4/2)*(SUM(E4:F4)))</f>
        <v>22250</v>
      </c>
      <c r="L4" s="20">
        <f>K4/D4</f>
        <v>22250</v>
      </c>
      <c r="M4" s="17">
        <f>ROUND(L4,2)</f>
        <v>22250</v>
      </c>
      <c r="N4" s="17">
        <f>M4*D4</f>
        <v>22250</v>
      </c>
    </row>
    <row r="5" ht="15.75" customHeight="1">
      <c r="A5" s="21" t="s">
        <v>21</v>
      </c>
      <c r="B5" s="21"/>
      <c r="C5" s="21"/>
      <c r="D5" s="21"/>
      <c r="E5" s="21"/>
      <c r="F5" s="21"/>
      <c r="G5" s="21"/>
      <c r="H5" s="22"/>
      <c r="I5" s="22"/>
      <c r="J5" s="22"/>
      <c r="K5" s="23"/>
      <c r="N5" s="24">
        <f>SUM(N4)</f>
        <v>22250</v>
      </c>
    </row>
    <row r="6" ht="15.75" customHeight="1">
      <c r="A6" s="21" t="s">
        <v>22</v>
      </c>
      <c r="B6" s="21"/>
      <c r="C6" s="21"/>
      <c r="D6" s="21"/>
      <c r="E6" s="21"/>
      <c r="F6" s="21"/>
      <c r="G6" s="21"/>
      <c r="H6" s="22"/>
      <c r="I6" s="22"/>
      <c r="J6" s="22"/>
      <c r="K6" s="23"/>
      <c r="N6" s="24">
        <v>20000</v>
      </c>
    </row>
    <row r="7" ht="36" customHeight="1">
      <c r="A7" s="25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ht="12.75">
      <c r="A8" s="1" t="s">
        <v>24</v>
      </c>
    </row>
  </sheetData>
  <mergeCells count="10">
    <mergeCell ref="A1:N1"/>
    <mergeCell ref="A2:A3"/>
    <mergeCell ref="B2:B3"/>
    <mergeCell ref="C2:C3"/>
    <mergeCell ref="D2:D3"/>
    <mergeCell ref="E2:G2"/>
    <mergeCell ref="H2:J2"/>
    <mergeCell ref="K2:N2"/>
    <mergeCell ref="A5:G5"/>
    <mergeCell ref="A7:K7"/>
  </mergeCells>
  <printOptions headings="0" gridLines="0"/>
  <pageMargins left="0.70866099999999987" right="0.70866099999999987" top="0.748031" bottom="0.748031" header="0.31496099999999999" footer="0.31496099999999999"/>
  <pageSetup paperSize="9" scale="67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gorbunova</cp:lastModifiedBy>
  <cp:revision>4</cp:revision>
  <dcterms:created xsi:type="dcterms:W3CDTF">2014-01-15T18:15:00Z</dcterms:created>
  <dcterms:modified xsi:type="dcterms:W3CDTF">2026-05-26T08:11:51Z</dcterms:modified>
  <cp:version>1048576</cp:version>
</cp:coreProperties>
</file>