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500"/>
  </bookViews>
  <sheets>
    <sheet name="Лист2" sheetId="2" r:id="rId1"/>
  </sheets>
  <calcPr calcId="145621" refMode="R1C1"/>
</workbook>
</file>

<file path=xl/calcChain.xml><?xml version="1.0" encoding="utf-8"?>
<calcChain xmlns="http://schemas.openxmlformats.org/spreadsheetml/2006/main">
  <c r="K6" i="2" l="1"/>
  <c r="H6" i="2" l="1"/>
  <c r="I6" i="2"/>
  <c r="L6" i="2"/>
  <c r="L7" i="2" s="1"/>
  <c r="J6" i="2" l="1"/>
</calcChain>
</file>

<file path=xl/sharedStrings.xml><?xml version="1.0" encoding="utf-8"?>
<sst xmlns="http://schemas.openxmlformats.org/spreadsheetml/2006/main" count="22" uniqueCount="22">
  <si>
    <t>Обоснование начальной (максимальной) цены контракта на поставку изделий медицинского назначения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</si>
  <si>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</si>
  <si>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</si>
  <si>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</si>
  <si>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</si>
  <si>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</si>
  <si>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</si>
  <si>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 xml:space="preserve">Н(М)ЦК  определяемая методом сопоставимых рыночных цен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</si>
  <si>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</si>
  <si>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</si>
  <si>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</si>
  <si>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 контракта с учетом округления  (руб.)</t>
  </si>
  <si>
    <t>шт.</t>
  </si>
  <si>
    <t>Расчет Н(М)ЦК по формуле   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</si>
  <si>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t>Расчет начальной (максимальной) цены контракта подготовлен в соответствии с  пп.а п.9 и п.18 Приказа Минздрава РФ от 15.05.2020г. №450н.
В целях обоснования начальной (максимальной) цены контракты использовалась общедоступная информация о рыночных ценах товаров в соответствии с ч.18 ст.22 Федерального закона от 05.04.2013г. № 44-ФЗ (п.8 ч.18 ст.22): иные источники информации - 4 (четрыре) коммерческих предложений Поставщиков. Согласно п.18 Приказа Минздрава РФ от 15.05.2020г. №450н,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 Учитывая имеющийся у Заказчика объем финансового обеспечения для осуществления  закупки,  НМЦК снижена заказчиком по сравнению с НМЦК, определенной в соответствии с порядком Приказа №450н. Заказчиком для обоснования начальной (максимальной) цены контракта использовано минимальное ценовое предложение из имеющихся коммерческих предложений Поставщиков.</t>
  </si>
  <si>
    <t>Дата подготовки обоснования НМЦК: 06.2026г.</t>
  </si>
  <si>
    <r>
      <t xml:space="preserve">Поставщик №1  </t>
    </r>
    <r>
      <rPr>
        <b/>
        <sz val="10"/>
        <rFont val="Times New Roman"/>
        <family val="1"/>
        <charset val="204"/>
      </rPr>
      <t>(№2306/1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от 23.06.2026г.)</t>
    </r>
  </si>
  <si>
    <r>
      <t>Поставщик № 2 (№240</t>
    </r>
    <r>
      <rPr>
        <b/>
        <sz val="10"/>
        <color indexed="8"/>
        <rFont val="Times New Roman"/>
        <family val="1"/>
        <charset val="204"/>
      </rPr>
      <t xml:space="preserve"> от 23.06.2026 г.)</t>
    </r>
  </si>
  <si>
    <t xml:space="preserve">Поставщик № 3(№48 от 23.06.2026 г.)  </t>
  </si>
  <si>
    <t>В результате проведенного расчета Н(М)ЦК по пп.а п.9 Приказа №450н.   составила: 232 733, 00 руб</t>
  </si>
  <si>
    <t>Начальная (максимальная) цена контракта в соответствии с  п.18 Приказа . №450н составляет - 228 200,00 рублей</t>
  </si>
  <si>
    <t>Эндопротез-сетка УроСлинг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</si>
</sst>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_р_."/>
    <numFmt numFmtId="166" formatCode="#,##0.0000"/>
    <numFmt numFmtId="167" formatCode="0.00;[Red]0.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10"/>
      <name val="Arial "/>
      <family val="2"/>
      <charset val="204"/>
    </font>
    <font>
      <b/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5" fillId="0" borderId="0">
      <alignment horizontal="right" vertical="top"/>
    </xf>
    <xf numFmtId="0" fontId="6" fillId="0" borderId="0">
      <alignment horizontal="center" vertical="center"/>
    </xf>
    <xf numFmtId="0" fontId="8" fillId="0" borderId="0">
      <alignment horizontal="left" vertical="center"/>
    </xf>
    <xf numFmtId="0" fontId="12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justify" vertical="center"/>
    </xf>
    <xf numFmtId="0" fontId="9" fillId="0" borderId="0">
      <alignment horizontal="justify" vertical="center"/>
    </xf>
    <xf numFmtId="0" fontId="8" fillId="0" borderId="0">
      <alignment horizontal="center" vertical="top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7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9" fillId="0" borderId="0">
      <alignment horizontal="left" vertical="top"/>
    </xf>
    <xf numFmtId="0" fontId="9" fillId="0" borderId="0">
      <alignment horizontal="right" vertical="center"/>
    </xf>
    <xf numFmtId="0" fontId="9" fillId="0" borderId="0">
      <alignment horizontal="center" vertical="center"/>
    </xf>
    <xf numFmtId="0" fontId="14" fillId="0" borderId="0">
      <alignment horizontal="center" vertical="center"/>
    </xf>
    <xf numFmtId="0" fontId="8" fillId="0" borderId="0">
      <alignment horizontal="center" vertical="center"/>
    </xf>
    <xf numFmtId="0" fontId="2" fillId="0" borderId="0"/>
    <xf numFmtId="0" fontId="15" fillId="0" borderId="0"/>
    <xf numFmtId="0" fontId="1" fillId="0" borderId="0"/>
    <xf numFmtId="0" fontId="1" fillId="0" borderId="0"/>
    <xf numFmtId="0" fontId="11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>
      <alignment horizontal="center" vertical="center"/>
    </xf>
    <xf numFmtId="0" fontId="17" fillId="0" borderId="0">
      <alignment horizontal="center" vertical="center"/>
    </xf>
    <xf numFmtId="0" fontId="16" fillId="0" borderId="0">
      <alignment horizontal="right" vertical="top"/>
    </xf>
    <xf numFmtId="0" fontId="18" fillId="0" borderId="0">
      <alignment horizontal="left" vertical="center"/>
    </xf>
    <xf numFmtId="0" fontId="18" fillId="0" borderId="0">
      <alignment horizontal="center" vertical="center"/>
    </xf>
    <xf numFmtId="0" fontId="16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justify" vertical="center"/>
    </xf>
    <xf numFmtId="0" fontId="19" fillId="0" borderId="0">
      <alignment horizontal="justify" vertical="center"/>
    </xf>
    <xf numFmtId="0" fontId="18" fillId="0" borderId="0">
      <alignment horizontal="center" vertical="top"/>
    </xf>
    <xf numFmtId="0" fontId="20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center"/>
    </xf>
    <xf numFmtId="0" fontId="18" fillId="0" borderId="0">
      <alignment horizontal="right" vertical="center"/>
    </xf>
    <xf numFmtId="0" fontId="19" fillId="0" borderId="0">
      <alignment horizontal="left" vertical="top"/>
    </xf>
    <xf numFmtId="0" fontId="19" fillId="0" borderId="0">
      <alignment horizontal="right" vertical="center"/>
    </xf>
    <xf numFmtId="0" fontId="19" fillId="0" borderId="0">
      <alignment horizontal="center" vertical="center"/>
    </xf>
    <xf numFmtId="0" fontId="21" fillId="0" borderId="0">
      <alignment horizontal="center" vertical="center"/>
    </xf>
  </cellStyleXfs>
  <cellXfs count="38">
    <xf numFmtId="0" fontId="0" fillId="0" borderId="0" xfId="0"/>
    <xf numFmtId="0" fontId="0" fillId="0" borderId="0" xfId="0"/>
    <xf numFmtId="0" fontId="24" fillId="0" borderId="0" xfId="0" applyFont="1"/>
    <xf numFmtId="4" fontId="2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166" fontId="24" fillId="0" borderId="1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0" fontId="24" fillId="0" borderId="0" xfId="0" applyFont="1" applyBorder="1"/>
    <xf numFmtId="4" fontId="24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165" fontId="28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4" fillId="0" borderId="1" xfId="0" applyFont="1" applyBorder="1"/>
    <xf numFmtId="4" fontId="23" fillId="0" borderId="1" xfId="0" applyNumberFormat="1" applyFont="1" applyBorder="1"/>
    <xf numFmtId="167" fontId="2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3" fillId="0" borderId="0" xfId="0" applyFont="1" applyFill="1" applyAlignment="1">
      <alignment horizontal="left" vertical="top" wrapText="1"/>
    </xf>
    <xf numFmtId="0" fontId="29" fillId="2" borderId="0" xfId="2" applyFont="1" applyFill="1" applyBorder="1" applyAlignment="1">
      <alignment horizontal="left" vertical="top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</cellXfs>
  <cellStyles count="58">
    <cellStyle name="Normal 2" xfId="3"/>
    <cellStyle name="Normal_Sheet1" xfId="4"/>
    <cellStyle name="S0" xfId="5"/>
    <cellStyle name="S0 2" xfId="42"/>
    <cellStyle name="S1" xfId="6"/>
    <cellStyle name="S1 2" xfId="41"/>
    <cellStyle name="S10" xfId="7"/>
    <cellStyle name="S10 2" xfId="40"/>
    <cellStyle name="S10_аукцион на подшипники" xfId="8"/>
    <cellStyle name="S11" xfId="9"/>
    <cellStyle name="S11 2" xfId="43"/>
    <cellStyle name="S12" xfId="10"/>
    <cellStyle name="S12 2" xfId="44"/>
    <cellStyle name="S13" xfId="11"/>
    <cellStyle name="S13 2" xfId="45"/>
    <cellStyle name="S14" xfId="12"/>
    <cellStyle name="S14 2" xfId="46"/>
    <cellStyle name="S15" xfId="13"/>
    <cellStyle name="S15 2" xfId="47"/>
    <cellStyle name="S16" xfId="14"/>
    <cellStyle name="S16 2" xfId="48"/>
    <cellStyle name="S17" xfId="15"/>
    <cellStyle name="S17 2" xfId="49"/>
    <cellStyle name="S18" xfId="16"/>
    <cellStyle name="S19" xfId="17"/>
    <cellStyle name="S2" xfId="18"/>
    <cellStyle name="S2 2" xfId="50"/>
    <cellStyle name="S20" xfId="19"/>
    <cellStyle name="S21" xfId="20"/>
    <cellStyle name="S22" xfId="21"/>
    <cellStyle name="S23" xfId="22"/>
    <cellStyle name="S24" xfId="23"/>
    <cellStyle name="S25" xfId="24"/>
    <cellStyle name="S3" xfId="25"/>
    <cellStyle name="S3 2" xfId="51"/>
    <cellStyle name="S4" xfId="26"/>
    <cellStyle name="S4 2" xfId="52"/>
    <cellStyle name="S5" xfId="27"/>
    <cellStyle name="S5 2" xfId="53"/>
    <cellStyle name="S6" xfId="28"/>
    <cellStyle name="S6 2" xfId="54"/>
    <cellStyle name="S7" xfId="29"/>
    <cellStyle name="S7 2" xfId="55"/>
    <cellStyle name="S8" xfId="30"/>
    <cellStyle name="S8 2" xfId="56"/>
    <cellStyle name="S8_аукцион на подшипники" xfId="31"/>
    <cellStyle name="S9" xfId="32"/>
    <cellStyle name="S9 2" xfId="57"/>
    <cellStyle name="Обычный" xfId="0" builtinId="0"/>
    <cellStyle name="Обычный 2" xfId="1"/>
    <cellStyle name="Обычный 2 2" xfId="33"/>
    <cellStyle name="Обычный 2 2 2" xfId="34"/>
    <cellStyle name="Обычный 3" xfId="35"/>
    <cellStyle name="Обычный 3 2" xfId="36"/>
    <cellStyle name="Обычный 4" xfId="2"/>
    <cellStyle name="Стиль 1" xfId="37"/>
    <cellStyle name="Финансовый 2" xfId="38"/>
    <cellStyle name="Финансовый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30530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27672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45148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486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9524</xdr:colOff>
      <xdr:row>4</xdr:row>
      <xdr:rowOff>2743200</xdr:rowOff>
    </xdr:from>
    <xdr:to>
      <xdr:col>10</xdr:col>
      <xdr:colOff>1771649</xdr:colOff>
      <xdr:row>5</xdr:row>
      <xdr:rowOff>9525</xdr:rowOff>
    </xdr:to>
    <xdr:pic>
      <xdr:nvPicPr>
        <xdr:cNvPr id="14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099" y="4886325"/>
          <a:ext cx="1762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Q5" sqref="Q5"/>
    </sheetView>
  </sheetViews>
  <sheetFormatPr defaultRowHeight="15"/>
  <cols>
    <col min="1" max="1" width="3.85546875" customWidth="1"/>
    <col min="2" max="2" width="27.140625" customWidth="1"/>
    <col min="3" max="3" width="5.28515625" customWidth="1"/>
    <col min="5" max="5" width="11.85546875" customWidth="1"/>
    <col min="6" max="6" width="12.85546875" customWidth="1"/>
    <col min="7" max="7" width="11.85546875" style="1" customWidth="1"/>
    <col min="8" max="8" width="11.140625" customWidth="1"/>
    <col min="9" max="9" width="10.7109375" customWidth="1"/>
    <col min="10" max="10" width="14.42578125" customWidth="1"/>
    <col min="11" max="11" width="26.5703125" customWidth="1"/>
    <col min="12" max="12" width="10" bestFit="1" customWidth="1"/>
  </cols>
  <sheetData>
    <row r="1" spans="1:14" ht="4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9"/>
      <c r="L1" s="30"/>
      <c r="M1" s="1"/>
      <c r="N1" s="1"/>
    </row>
    <row r="2" spans="1:14" ht="21.75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"/>
      <c r="M2" s="1"/>
      <c r="N2" s="1"/>
    </row>
    <row r="3" spans="1:14" ht="105" customHeight="1">
      <c r="A3" s="32" t="s">
        <v>14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1"/>
      <c r="N3" s="1"/>
    </row>
    <row r="4" spans="1:14" ht="37.5" customHeight="1">
      <c r="A4" s="34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/>
      <c r="G4" s="35"/>
      <c r="H4" s="36" t="s">
        <v>6</v>
      </c>
      <c r="I4" s="36"/>
      <c r="J4" s="36"/>
      <c r="K4" s="37" t="s">
        <v>7</v>
      </c>
      <c r="L4" s="37"/>
      <c r="M4" s="1"/>
      <c r="N4" s="1"/>
    </row>
    <row r="5" spans="1:14" ht="240.75" customHeight="1">
      <c r="A5" s="34"/>
      <c r="B5" s="35"/>
      <c r="C5" s="35"/>
      <c r="D5" s="35"/>
      <c r="E5" s="4" t="s">
        <v>16</v>
      </c>
      <c r="F5" s="18" t="s">
        <v>17</v>
      </c>
      <c r="G5" s="18" t="s">
        <v>18</v>
      </c>
      <c r="H5" s="21" t="s">
        <v>8</v>
      </c>
      <c r="I5" s="21" t="s">
        <v>9</v>
      </c>
      <c r="J5" s="5" t="s">
        <v>10</v>
      </c>
      <c r="K5" s="12" t="s">
        <v>13</v>
      </c>
      <c r="L5" s="6" t="s">
        <v>11</v>
      </c>
      <c r="M5" s="1"/>
      <c r="N5" s="1"/>
    </row>
    <row r="6" spans="1:14" s="1" customFormat="1" ht="56.25" customHeight="1">
      <c r="A6" s="20">
        <v>1</v>
      </c>
      <c r="B6" s="17" t="s">
        <v>21</v>
      </c>
      <c r="C6" s="7" t="s">
        <v>12</v>
      </c>
      <c r="D6" s="25">
        <v>10</v>
      </c>
      <c r="E6" s="24">
        <v>22820</v>
      </c>
      <c r="F6" s="19">
        <v>23000</v>
      </c>
      <c r="G6" s="19">
        <v>24000</v>
      </c>
      <c r="H6" s="8">
        <f>AVERAGE(E6:G6)</f>
        <v>23273.333333333332</v>
      </c>
      <c r="I6" s="9">
        <f>STDEVA(E6:G6)</f>
        <v>635.71482075953941</v>
      </c>
      <c r="J6" s="10">
        <f t="shared" ref="J6" si="0">I6/H6*100</f>
        <v>2.7315159872223123</v>
      </c>
      <c r="K6" s="13">
        <f>D6*ROUND((SUM(E6:G6)/3),2)</f>
        <v>232733.30000000002</v>
      </c>
      <c r="L6" s="11">
        <f t="shared" ref="L6" si="1">K6</f>
        <v>232733.30000000002</v>
      </c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3">
        <f>SUM(L6:L6)</f>
        <v>232733.30000000002</v>
      </c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23.25" customHeight="1">
      <c r="A9" s="26" t="s">
        <v>19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14"/>
    </row>
    <row r="10" spans="1:14" ht="24" customHeight="1">
      <c r="A10" s="27" t="s">
        <v>20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8" customHeight="1">
      <c r="A11" s="28" t="s">
        <v>15</v>
      </c>
      <c r="B11" s="28"/>
      <c r="C11" s="28"/>
      <c r="D11" s="28"/>
      <c r="E11" s="28"/>
      <c r="F11" s="28"/>
      <c r="G11" s="28"/>
      <c r="H11" s="15"/>
      <c r="I11" s="2"/>
      <c r="J11" s="2"/>
      <c r="K11" s="2"/>
      <c r="L11" s="16"/>
    </row>
  </sheetData>
  <mergeCells count="13">
    <mergeCell ref="A9:K9"/>
    <mergeCell ref="A10:L10"/>
    <mergeCell ref="A11:G11"/>
    <mergeCell ref="K1:L1"/>
    <mergeCell ref="A2:K2"/>
    <mergeCell ref="A3:L3"/>
    <mergeCell ref="A4:A5"/>
    <mergeCell ref="B4:B5"/>
    <mergeCell ref="C4:C5"/>
    <mergeCell ref="D4:D5"/>
    <mergeCell ref="E4:G4"/>
    <mergeCell ref="H4:J4"/>
    <mergeCell ref="K4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ФГБУЗ КБ-81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Юркевич Юлия Леонидовна</dc:creator>
  <cp:lastModifiedBy>Юркевич Юлия Леонидовна</cp:lastModifiedBy>
  <cp:lastPrinted>2026-06-15T02:22:05Z</cp:lastPrinted>
  <dcterms:created xsi:type="dcterms:W3CDTF">2020-12-14T02:24:55Z</dcterms:created>
  <dcterms:modified xsi:type="dcterms:W3CDTF">2026-06-24T01:49:13Z</dcterms:modified>
</cp:coreProperties>
</file>