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235" windowHeight="3420"/>
  </bookViews>
  <sheets>
    <sheet name="Лист1" sheetId="1" r:id="rId1"/>
    <sheet name="Лист2" sheetId="2" r:id="rId2"/>
  </sheets>
  <definedNames>
    <definedName name="_GoBack" localSheetId="0">Лист1!#REF!</definedName>
    <definedName name="_xlnm.Print_Area" localSheetId="0">Лист1!$A$1:$L$22</definedName>
  </definedNames>
  <calcPr calcId="145621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K15" i="1" l="1"/>
  <c r="K12" i="1"/>
  <c r="K10" i="1"/>
  <c r="K14" i="1"/>
  <c r="K13" i="1"/>
  <c r="K11" i="1"/>
  <c r="K9" i="1"/>
  <c r="J8" i="1"/>
  <c r="I8" i="1"/>
  <c r="L8" i="1" s="1"/>
  <c r="F8" i="1"/>
  <c r="F9" i="1"/>
  <c r="F10" i="1"/>
  <c r="F11" i="1"/>
  <c r="F12" i="1"/>
  <c r="F13" i="1"/>
  <c r="F14" i="1"/>
  <c r="F15" i="1"/>
  <c r="A8" i="1"/>
  <c r="A9" i="1"/>
  <c r="A10" i="1"/>
  <c r="A11" i="1"/>
  <c r="A12" i="1"/>
  <c r="A13" i="1"/>
  <c r="A14" i="1"/>
  <c r="A15" i="1"/>
  <c r="L16" i="1" l="1"/>
  <c r="K8" i="1"/>
</calcChain>
</file>

<file path=xl/sharedStrings.xml><?xml version="1.0" encoding="utf-8"?>
<sst xmlns="http://schemas.openxmlformats.org/spreadsheetml/2006/main" count="85" uniqueCount="71">
  <si>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</si>
  <si>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</si>
  <si>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</si>
  <si>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Определение однородности совокупности значений выявленных цен</t>
  </si>
  <si>
    <t>Средняя цена товара (работы, услуги)</t>
  </si>
  <si>
    <t>ИЦИ №1</t>
  </si>
  <si>
    <t>ИЦИ №2</t>
  </si>
  <si>
    <t>ИЦИ №3</t>
  </si>
  <si>
    <t>Среднее квадратичное отклонение</t>
  </si>
  <si>
    <t>n - кол-во значений, используемых в расчете(кол-во ИЦИ)</t>
  </si>
  <si>
    <t>ИТОГО:</t>
  </si>
  <si>
    <t xml:space="preserve"> &lt;ц&gt; - средн. арифм. величина цены единицы товара, руб.</t>
  </si>
  <si>
    <t>V - коэффициент вариации (не должен превышать 33%)</t>
  </si>
  <si>
    <t>6=3+4+5</t>
  </si>
  <si>
    <t>12=7*(3+4+5)/8</t>
  </si>
  <si>
    <t>Гербовая печать на автоматической оснастке</t>
  </si>
  <si>
    <t>(герб Российской Федерации)</t>
  </si>
  <si>
    <t>на автоматической оснастке</t>
  </si>
  <si>
    <t>Штамп для регистрации входящей корреспонденции</t>
  </si>
  <si>
    <t>Штамп для входящей корреспонденции «Получено»</t>
  </si>
  <si>
    <t>Штамп адресный на автоматической оснастке</t>
  </si>
  <si>
    <t>1.</t>
  </si>
  <si>
    <t>2.</t>
  </si>
  <si>
    <t>Печать круглая</t>
  </si>
  <si>
    <t>«Для документов»</t>
  </si>
  <si>
    <t>3.</t>
  </si>
  <si>
    <t>59x23</t>
  </si>
  <si>
    <t>4.</t>
  </si>
  <si>
    <t>5.</t>
  </si>
  <si>
    <t>6.</t>
  </si>
  <si>
    <t>Штамп</t>
  </si>
  <si>
    <t>«Утилизационный сбор»</t>
  </si>
  <si>
    <t>40х25</t>
  </si>
  <si>
    <t>7.</t>
  </si>
  <si>
    <t>Штамп для проставления</t>
  </si>
  <si>
    <t>ИНН в паспорте</t>
  </si>
  <si>
    <t>75х38</t>
  </si>
  <si>
    <t>8.</t>
  </si>
  <si>
    <t>Штамп «Документ соответствует содержанию электронного документа»</t>
  </si>
  <si>
    <t>70х25</t>
  </si>
  <si>
    <t>9.</t>
  </si>
  <si>
    <t>Штамп «Учредительный документ (создание)»</t>
  </si>
  <si>
    <t>60х40</t>
  </si>
  <si>
    <t>10.</t>
  </si>
  <si>
    <t>Штамп «Учредительный документ (в новой редакции)»</t>
  </si>
  <si>
    <t>11.</t>
  </si>
  <si>
    <t>Штамп «Учредительный документ (изменения)»</t>
  </si>
  <si>
    <t>В целях определения однородности совокупности значений полученных цен, используемых в расчёте НМЦК, определяем коэффициент вариации (V), который рассчитывается по  формуле: V= σ/&lt;ц&gt; * 100,
где:
V - коэффициент вариации;
σ- среднее квадратичное отклонение, которое определяется по формуле;
ИЦИ 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не превышает 33%. Значит, совокупность значений, используемых  в расчете, при определении НМЦК, является однородной.
При этом НМЦК методом сопоставимых рыночных цен определяется по формуле:
НМЦК = К * (ц1 + ц2 + ц3) / 3
где:
К - количество (объем) закупаемого товара (услуги).
Для обоснования НМЦК использованы следующие ценовые предложения:</t>
  </si>
  <si>
    <t>Ценовое предложение № 1</t>
  </si>
  <si>
    <t>-</t>
  </si>
  <si>
    <t>Ценовое предложение № 2</t>
  </si>
  <si>
    <t>Ценовое предложение № 3</t>
  </si>
  <si>
    <t>Расчет начальной (максимальной) цены контракта
ОБОСНОВАНИЕ НАЧАЛЬНОЙ (МАКСИМАЛЬНОЙ) ЦЕНЫ КОНТРАКТА</t>
  </si>
  <si>
    <t>Обоснование произведено в соответствии с положениями статьи 22 Федерального закона от 05.04.2013 № 44-ФЗ «О контрактной системе в сфере закупок товаров, работ и услуг для обеспечения государственных и муниципальных нужд», Приказом Минэкономразвития России 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Приказом ФНС России от 30.12.2016 N ЕД-7-5/746@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России". Использованы следующие методы: метод сопоставимых рыночных цен (анализ рынка) и нормативный метод.
Обоснование выбранных методов: метод сопоставимых рыночных цен является приоритетным для обоснования НМЦК; нормативный метод заключается в расчете НМЦК на основе требований к закупаемым товарам, работам, услугам и нормативных затрат.
Для анализа использованы ценовые предложения организаций (цены указаны в рублях).</t>
  </si>
  <si>
    <t>на техническое обслуживание систем видеонаблюдения в зданиях и нежилых помещениях УФНС России по Чувашской Республике</t>
  </si>
  <si>
    <t>исх. № 38 от 25.02.2026</t>
  </si>
  <si>
    <t>исх. № 59 от 25.02.2026</t>
  </si>
  <si>
    <t>вх. № 013519 от 02.03.2026</t>
  </si>
  <si>
    <t>вх. № 013520 от 02.03.2026</t>
  </si>
  <si>
    <t>вх. № 013521 от 02.03.2026</t>
  </si>
  <si>
    <t xml:space="preserve">Обоснованная начальная (максимальная) цена контракта составляет 243 200 (двести сорок три тысячи двести) рублей 00 коп. </t>
  </si>
  <si>
    <t>исх. № 32 от 25.02.2026</t>
  </si>
  <si>
    <t>Техническое обслуживание системы видеонаблюдения в административном здании по адресу: Чувашская Республика, г. Чебоксары, ул. Нижегородская, д. 8</t>
  </si>
  <si>
    <t>Техническое обслуживание системы видеонаблюдения в административном здании по адресу: Чувашская Республика,  г. Новочебоксарск, ул. Солнечная, д. 1</t>
  </si>
  <si>
    <t>Техническое обслуживание системы видеонаблюдения в административном здании по адресу: Чувашская Республика, г. Чебоксары, ул. Базарная, д. 40</t>
  </si>
  <si>
    <t>Техническое обслуживание системы видеонаблюдения в административном здании по адресу: Чувашская Республика, п. Вурнары, ул. К. Маркса, д. 4-в</t>
  </si>
  <si>
    <t>Техническое обслуживание системы видеонаблюдения в административном здании по адресу: Чувашская Республика, г. Канаш, ул. 30 лет Победы, д. 92</t>
  </si>
  <si>
    <t>Техническое обслуживание системы видеонаблюдения в административном здании по адресу: Чувашская Республика,г. Цивильск, ул. Терешковой, д. 5а</t>
  </si>
  <si>
    <t>Техническое обслуживание системы видеонаблюдения в административном здании по адресу: Чувашская Республика, г. Шумерля, ул. Октябрьская, д. 20а</t>
  </si>
  <si>
    <t>Техническое обслуживание системы видеонаблюдения в административном здании по адресу: Чувашская Республика,  г. Чебоксары, ул. П. Лумумбы, д. 8 (4 и 5 этажи)</t>
  </si>
  <si>
    <t>v - кол-во (объем) закупаемого товара (работы, услуги), ед. изм.,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</si>
</sst>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33618</xdr:colOff>
      <xdr:row>5</xdr:row>
      <xdr:rowOff>649942</xdr:rowOff>
    </xdr:from>
    <xdr:ext cx="1038224" cy="4345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7776883" y="4829736"/>
              <a:ext cx="1038224" cy="4345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limLoc m:val="subSup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naryPr>
                          <m:sub>
                            <m:r>
                              <m:rPr>
                                <m:brk m:alnAt="25"/>
                              </m:rPr>
                              <a:rPr lang="en-US" sz="1100" b="0" i="1">
                                <a:latin typeface="Cambria Math"/>
                              </a:rPr>
                              <m:t>𝑖</m:t>
                            </m:r>
                            <m:r>
                              <a:rPr lang="en-US" sz="1100" b="0" i="1">
                                <a:latin typeface="Cambria Math"/>
                              </a:rPr>
                              <m:t>=1</m:t>
                            </m:r>
                          </m:sub>
                          <m:sup>
                            <m:r>
                              <a:rPr lang="en-US" sz="1100" b="0" i="1">
                                <a:latin typeface="Cambria Math"/>
                              </a:rPr>
                              <m:t>𝑛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US" sz="110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ru-RU" sz="1100" b="0" i="1">
                                    <a:latin typeface="Cambria Math"/>
                                  </a:rPr>
                                  <m:t>ц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𝑖</m:t>
                                </m:r>
                              </m:sub>
                            </m:sSub>
                          </m:e>
                        </m:nary>
                      </m:num>
                      <m:den>
                        <m:r>
                          <a:rPr lang="en-US" sz="1100" b="0" i="1">
                            <a:latin typeface="Cambria Math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7776883" y="4829736"/>
              <a:ext cx="1038224" cy="4345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100" i="0">
                  <a:latin typeface="Cambria Math"/>
                </a:rPr>
                <a:t>(∑2</a:t>
              </a:r>
              <a:r>
                <a:rPr lang="en-US" sz="1100" b="0" i="0">
                  <a:latin typeface="Cambria Math"/>
                </a:rPr>
                <a:t>_(𝑖=1)^𝑛▒</a:t>
              </a:r>
              <a:r>
                <a:rPr lang="ru-RU" sz="1100" b="0" i="0">
                  <a:latin typeface="Cambria Math"/>
                </a:rPr>
                <a:t>ц</a:t>
              </a:r>
              <a:r>
                <a:rPr lang="en-US" sz="1100" b="0" i="0">
                  <a:latin typeface="Cambria Math"/>
                </a:rPr>
                <a:t>_𝑖 )/𝑛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112061</xdr:colOff>
      <xdr:row>5</xdr:row>
      <xdr:rowOff>347386</xdr:rowOff>
    </xdr:from>
    <xdr:ext cx="638733" cy="4240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782237" y="4527180"/>
              <a:ext cx="638733" cy="4240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subSup"/>
                        <m:ctrlPr>
                          <a:rPr lang="en-US" sz="1100" i="1">
                            <a:latin typeface="Cambria Math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782237" y="4527180"/>
              <a:ext cx="638733" cy="4240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∑26_(</a:t>
              </a:r>
              <a:r>
                <a:rPr lang="en-US" sz="1100" b="0" i="0">
                  <a:latin typeface="Cambria Math"/>
                </a:rPr>
                <a:t>𝑖=1)^𝑛▒</a:t>
              </a:r>
              <a:r>
                <a:rPr lang="ru-RU" sz="1100" b="0" i="0">
                  <a:latin typeface="Cambria Math"/>
                </a:rPr>
                <a:t>ц</a:t>
              </a:r>
              <a:r>
                <a:rPr lang="en-US" sz="1100" b="0" i="0">
                  <a:latin typeface="Cambria Math"/>
                </a:rPr>
                <a:t>_𝑖 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8</xdr:col>
      <xdr:colOff>1135439</xdr:colOff>
      <xdr:row>5</xdr:row>
      <xdr:rowOff>537881</xdr:rowOff>
    </xdr:from>
    <xdr:ext cx="1311085" cy="5490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8934033" y="4716975"/>
              <a:ext cx="1311085" cy="5490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i="1" spc="-100" baseline="0">
                        <a:latin typeface="Cambria Math"/>
                      </a:rPr>
                      <m:t>𝛔</m:t>
                    </m:r>
                    <m:r>
                      <a:rPr lang="en-US" sz="1000" i="1" spc="-100" baseline="0">
                        <a:latin typeface="Cambria Math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US" sz="1000" i="1" spc="-100" baseline="0">
                            <a:latin typeface="Cambria Math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000" i="1" spc="-100" baseline="0">
                                <a:latin typeface="Cambria Math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000" i="1" spc="-100" baseline="0">
                                    <a:latin typeface="Cambria Math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000" b="0" i="1" spc="-100" baseline="0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en-US" sz="1000" b="0" i="1" spc="-100" baseline="0">
                                    <a:latin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000" b="0" i="1" spc="-100" baseline="0"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r>
                                  <a:rPr lang="en-US" sz="1000" b="0" i="1" spc="-100" baseline="0">
                                    <a:latin typeface="Cambria Math"/>
                                  </a:rPr>
                                  <m:t>(</m:t>
                                </m:r>
                                <m:sSub>
                                  <m:sSubPr>
                                    <m:ctrlPr>
                                      <a:rPr lang="en-US" sz="1000" b="0" i="1" spc="-100" baseline="0">
                                        <a:latin typeface="Cambria Math"/>
                                      </a:rPr>
                                    </m:ctrlPr>
                                  </m:sSubPr>
                                  <m:e>
                                    <m:r>
                                      <a:rPr lang="ru-RU" sz="1000" b="0" i="1" spc="-100" baseline="0">
                                        <a:latin typeface="Cambria Math"/>
                                      </a:rPr>
                                      <m:t>ц</m:t>
                                    </m:r>
                                  </m:e>
                                  <m:sub>
                                    <m:r>
                                      <a:rPr lang="en-US" sz="1000" b="0" i="1" spc="-100" baseline="0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en-US" sz="1000" b="0" i="1" spc="-100" baseline="0">
                                    <a:latin typeface="Cambria Math"/>
                                  </a:rPr>
                                  <m:t>−(</m:t>
                                </m:r>
                                <m:r>
                                  <a:rPr lang="ru-RU" sz="1000" b="0" i="1" spc="-100" baseline="0">
                                    <a:latin typeface="Cambria Math"/>
                                  </a:rPr>
                                  <m:t>ц)</m:t>
                                </m:r>
                                <m:sSup>
                                  <m:sSupPr>
                                    <m:ctrlPr>
                                      <a:rPr lang="ru-RU" sz="1000" b="0" i="1" spc="-100" baseline="0">
                                        <a:latin typeface="Cambria Math"/>
                                      </a:rPr>
                                    </m:ctrlPr>
                                  </m:sSupPr>
                                  <m:e>
                                    <m:r>
                                      <a:rPr lang="ru-RU" sz="1000" b="0" i="1" spc="-100" baseline="0">
                                        <a:latin typeface="Cambria Math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ru-RU" sz="1000" b="0" i="1" spc="-100" baseline="0">
                                        <a:latin typeface="Cambria Math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num>
                          <m:den>
                            <m:r>
                              <a:rPr lang="en-US" sz="1000" b="0" i="1" spc="-100" baseline="0">
                                <a:latin typeface="Cambria Math"/>
                              </a:rPr>
                              <m:t>𝑛</m:t>
                            </m:r>
                            <m:r>
                              <a:rPr lang="en-US" sz="1000" b="0" i="1" spc="-100" baseline="0">
                                <a:latin typeface="Cambria Math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ru-RU" sz="1000" spc="-100" baseline="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8934033" y="4716975"/>
              <a:ext cx="1311085" cy="5490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000" i="0" spc="-100" baseline="0">
                  <a:latin typeface="Cambria Math"/>
                </a:rPr>
                <a:t>𝛔=√((∑26_(</a:t>
              </a:r>
              <a:r>
                <a:rPr lang="en-US" sz="1000" b="0" i="0" spc="-100" baseline="0">
                  <a:latin typeface="Cambria Math"/>
                </a:rPr>
                <a:t>𝑖=1)^𝑛▒〖(</a:t>
              </a:r>
              <a:r>
                <a:rPr lang="ru-RU" sz="1000" b="0" i="0" spc="-100" baseline="0">
                  <a:latin typeface="Cambria Math"/>
                </a:rPr>
                <a:t>ц</a:t>
              </a:r>
              <a:r>
                <a:rPr lang="en-US" sz="1000" b="0" i="0" spc="-100" baseline="0">
                  <a:latin typeface="Cambria Math"/>
                </a:rPr>
                <a:t>_𝑖−(</a:t>
              </a:r>
              <a:r>
                <a:rPr lang="ru-RU" sz="1000" b="0" i="0" spc="-100" baseline="0">
                  <a:latin typeface="Cambria Math"/>
                </a:rPr>
                <a:t>ц))^2</a:t>
              </a:r>
              <a:r>
                <a:rPr lang="en-US" sz="1000" b="0" i="0" spc="-100" baseline="0">
                  <a:latin typeface="Cambria Math"/>
                </a:rPr>
                <a:t> 〗)/(𝑛−1))</a:t>
              </a:r>
              <a:endParaRPr lang="ru-RU" sz="1000" spc="-100" baseline="0"/>
            </a:p>
          </xdr:txBody>
        </xdr:sp>
      </mc:Fallback>
    </mc:AlternateContent>
    <xdr:clientData/>
  </xdr:oneCellAnchor>
  <xdr:oneCellAnchor>
    <xdr:from>
      <xdr:col>10</xdr:col>
      <xdr:colOff>804018</xdr:colOff>
      <xdr:row>5</xdr:row>
      <xdr:rowOff>649247</xdr:rowOff>
    </xdr:from>
    <xdr:ext cx="1580030" cy="4310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10995768" y="4828341"/>
              <a:ext cx="1580030" cy="4310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b="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10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/>
                          </a:rPr>
                          <m:t>𝑉</m:t>
                        </m:r>
                      </m:num>
                      <m:den>
                        <m:r>
                          <a:rPr lang="en-US" sz="1100" b="0" i="1">
                            <a:latin typeface="Cambria Math"/>
                          </a:rPr>
                          <m:t>𝑛</m:t>
                        </m:r>
                      </m:den>
                    </m:f>
                    <m:nary>
                      <m:naryPr>
                        <m:chr m:val="∑"/>
                        <m:limLoc m:val="subSup"/>
                        <m:ctrlPr>
                          <a:rPr lang="en-US" sz="1100" i="1">
                            <a:latin typeface="Cambria Math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>
                <a:latin typeface="Yu Mincho Light" panose="02020300000000000000" pitchFamily="18" charset="-128"/>
                <a:ea typeface="Yu Mincho Light" panose="02020300000000000000" pitchFamily="18" charset="-128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995768" y="4828341"/>
              <a:ext cx="1580030" cy="4310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100" b="0" i="0">
                  <a:latin typeface="Cambria Math"/>
                </a:rPr>
                <a:t>〖НМЦК〗^рын</a:t>
              </a:r>
              <a:r>
                <a:rPr lang="en-US" sz="1100" i="0">
                  <a:latin typeface="Cambria Math"/>
                </a:rPr>
                <a:t>=</a:t>
              </a:r>
              <a:r>
                <a:rPr lang="en-US" sz="1100" b="0" i="0">
                  <a:latin typeface="Cambria Math"/>
                </a:rPr>
                <a:t>𝑉/𝑛 </a:t>
              </a:r>
              <a:r>
                <a:rPr lang="en-US" sz="1100" i="0">
                  <a:latin typeface="Cambria Math"/>
                </a:rPr>
                <a:t>∑26_(</a:t>
              </a:r>
              <a:r>
                <a:rPr lang="en-US" sz="1100" b="0" i="0">
                  <a:latin typeface="Cambria Math"/>
                </a:rPr>
                <a:t>𝑖=1)^𝑛▒</a:t>
              </a:r>
              <a:r>
                <a:rPr lang="ru-RU" sz="1100" b="0" i="0">
                  <a:latin typeface="Cambria Math"/>
                </a:rPr>
                <a:t>ц_</a:t>
              </a:r>
              <a:r>
                <a:rPr lang="en-US" sz="1100" b="0" i="0">
                  <a:latin typeface="Cambria Math"/>
                </a:rPr>
                <a:t>𝑖 </a:t>
              </a:r>
              <a:endParaRPr lang="ru-RU" sz="1100">
                <a:latin typeface="Yu Mincho Light" panose="02020300000000000000" pitchFamily="18" charset="-128"/>
                <a:ea typeface="Yu Mincho Light" panose="02020300000000000000" pitchFamily="18" charset="-12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85" zoomScaleNormal="85" zoomScaleSheetLayoutView="80" zoomScalePageLayoutView="55" workbookViewId="0">
      <selection activeCell="G5" sqref="G5:G6"/>
    </sheetView>
  </sheetViews>
  <sheetFormatPr defaultRowHeight="15" x14ac:dyDescent="0.25"/>
  <cols>
    <col min="1" max="1" width="5.42578125" customWidth="1"/>
    <col min="2" max="2" width="36.7109375" customWidth="1"/>
    <col min="3" max="5" width="10.7109375" customWidth="1"/>
    <col min="6" max="6" width="12.85546875" customWidth="1"/>
    <col min="7" max="8" width="9.7109375" customWidth="1"/>
    <col min="9" max="9" width="17.42578125" customWidth="1"/>
    <col min="10" max="10" width="18.42578125" customWidth="1"/>
    <col min="11" max="11" width="13" customWidth="1"/>
    <col min="12" max="12" width="22.7109375" customWidth="1"/>
  </cols>
  <sheetData>
    <row r="1" spans="1:12" ht="30" customHeight="1" x14ac:dyDescent="0.25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5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0" customHeight="1" x14ac:dyDescent="0.25">
      <c r="A3" s="23" t="s">
        <v>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71.25" customHeight="1" x14ac:dyDescent="0.25">
      <c r="A5" s="29" t="s">
        <v>0</v>
      </c>
      <c r="B5" s="29" t="s">
        <v>1</v>
      </c>
      <c r="C5" s="28" t="s">
        <v>2</v>
      </c>
      <c r="D5" s="28"/>
      <c r="E5" s="28"/>
      <c r="F5" s="28"/>
      <c r="G5" s="29" t="s">
        <v>70</v>
      </c>
      <c r="H5" s="29" t="s">
        <v>9</v>
      </c>
      <c r="I5" s="28" t="s">
        <v>3</v>
      </c>
      <c r="J5" s="28"/>
      <c r="K5" s="28"/>
      <c r="L5" s="29" t="s">
        <v>4</v>
      </c>
    </row>
    <row r="6" spans="1:12" ht="85.5" customHeight="1" x14ac:dyDescent="0.25">
      <c r="A6" s="30"/>
      <c r="B6" s="30"/>
      <c r="C6" s="4" t="s">
        <v>5</v>
      </c>
      <c r="D6" s="4" t="s">
        <v>6</v>
      </c>
      <c r="E6" s="4" t="s">
        <v>7</v>
      </c>
      <c r="F6" s="5"/>
      <c r="G6" s="30"/>
      <c r="H6" s="30"/>
      <c r="I6" s="3" t="s">
        <v>11</v>
      </c>
      <c r="J6" s="3" t="s">
        <v>8</v>
      </c>
      <c r="K6" s="3" t="s">
        <v>12</v>
      </c>
      <c r="L6" s="30"/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 t="s">
        <v>13</v>
      </c>
      <c r="G7" s="6">
        <v>7</v>
      </c>
      <c r="H7" s="6">
        <v>8</v>
      </c>
      <c r="I7" s="1">
        <v>9</v>
      </c>
      <c r="J7" s="6">
        <v>10</v>
      </c>
      <c r="K7" s="6">
        <v>11</v>
      </c>
      <c r="L7" s="6" t="s">
        <v>14</v>
      </c>
    </row>
    <row r="8" spans="1:12" ht="75" x14ac:dyDescent="0.25">
      <c r="A8" s="8">
        <f t="shared" ref="A8:A15" si="0">ROW()-ROW($A$7)</f>
        <v>1</v>
      </c>
      <c r="B8" s="19" t="s">
        <v>62</v>
      </c>
      <c r="C8" s="7">
        <v>8500</v>
      </c>
      <c r="D8" s="7">
        <v>9700</v>
      </c>
      <c r="E8" s="7">
        <v>9400</v>
      </c>
      <c r="F8" s="7">
        <f t="shared" ref="F8:F15" si="1">SUM(C8:E8)</f>
        <v>27600</v>
      </c>
      <c r="G8" s="8">
        <v>4</v>
      </c>
      <c r="H8" s="8">
        <v>3</v>
      </c>
      <c r="I8" s="10">
        <f t="shared" ref="I8:I15" si="2">MROUND(AVERAGE(C8:E8),0.01)</f>
        <v>9200</v>
      </c>
      <c r="J8" s="8">
        <f t="shared" ref="J8:J15" si="3">STDEVA(C8:E8)</f>
        <v>624.49979983983985</v>
      </c>
      <c r="K8" s="11">
        <f t="shared" ref="K8:K15" si="4">J8/I8</f>
        <v>6.788041302606955E-2</v>
      </c>
      <c r="L8" s="22">
        <f t="shared" ref="L8:L15" si="5">I8*G8</f>
        <v>36800</v>
      </c>
    </row>
    <row r="9" spans="1:12" ht="75" x14ac:dyDescent="0.25">
      <c r="A9" s="8">
        <f t="shared" si="0"/>
        <v>2</v>
      </c>
      <c r="B9" s="19" t="s">
        <v>63</v>
      </c>
      <c r="C9" s="7">
        <v>6000</v>
      </c>
      <c r="D9" s="7">
        <v>7000</v>
      </c>
      <c r="E9" s="7">
        <v>6700</v>
      </c>
      <c r="F9" s="7">
        <f t="shared" si="1"/>
        <v>19700</v>
      </c>
      <c r="G9" s="20">
        <v>4</v>
      </c>
      <c r="H9" s="8">
        <v>3</v>
      </c>
      <c r="I9" s="10">
        <f t="shared" si="2"/>
        <v>6566.67</v>
      </c>
      <c r="J9" s="13">
        <f t="shared" si="3"/>
        <v>513.16014394468846</v>
      </c>
      <c r="K9" s="11">
        <f t="shared" si="4"/>
        <v>7.8146175145802729E-2</v>
      </c>
      <c r="L9" s="22">
        <f t="shared" si="5"/>
        <v>26266.68</v>
      </c>
    </row>
    <row r="10" spans="1:12" ht="75" x14ac:dyDescent="0.25">
      <c r="A10" s="8">
        <f t="shared" si="0"/>
        <v>3</v>
      </c>
      <c r="B10" s="19" t="s">
        <v>64</v>
      </c>
      <c r="C10" s="7">
        <v>15500</v>
      </c>
      <c r="D10" s="7">
        <v>17600</v>
      </c>
      <c r="E10" s="7">
        <v>17400</v>
      </c>
      <c r="F10" s="7">
        <f t="shared" si="1"/>
        <v>50500</v>
      </c>
      <c r="G10" s="20">
        <v>4</v>
      </c>
      <c r="H10" s="8">
        <v>3</v>
      </c>
      <c r="I10" s="10">
        <f t="shared" si="2"/>
        <v>16833.330000000002</v>
      </c>
      <c r="J10" s="13">
        <f t="shared" si="3"/>
        <v>1159.0225767142474</v>
      </c>
      <c r="K10" s="11">
        <f t="shared" si="4"/>
        <v>6.8852839973685978E-2</v>
      </c>
      <c r="L10" s="22">
        <f t="shared" si="5"/>
        <v>67333.320000000007</v>
      </c>
    </row>
    <row r="11" spans="1:12" ht="90" x14ac:dyDescent="0.25">
      <c r="A11" s="8">
        <f t="shared" si="0"/>
        <v>4</v>
      </c>
      <c r="B11" s="19" t="s">
        <v>69</v>
      </c>
      <c r="C11" s="7">
        <v>4900</v>
      </c>
      <c r="D11" s="7">
        <v>5700</v>
      </c>
      <c r="E11" s="7">
        <v>5500</v>
      </c>
      <c r="F11" s="7">
        <f t="shared" si="1"/>
        <v>16100</v>
      </c>
      <c r="G11" s="20">
        <v>4</v>
      </c>
      <c r="H11" s="8">
        <v>3</v>
      </c>
      <c r="I11" s="10">
        <f t="shared" si="2"/>
        <v>5366.67</v>
      </c>
      <c r="J11" s="13">
        <f t="shared" si="3"/>
        <v>416.33319989322655</v>
      </c>
      <c r="K11" s="11">
        <f t="shared" si="4"/>
        <v>7.7577566702112591E-2</v>
      </c>
      <c r="L11" s="22">
        <f t="shared" si="5"/>
        <v>21466.68</v>
      </c>
    </row>
    <row r="12" spans="1:12" ht="75" x14ac:dyDescent="0.25">
      <c r="A12" s="8">
        <f t="shared" si="0"/>
        <v>5</v>
      </c>
      <c r="B12" s="19" t="s">
        <v>65</v>
      </c>
      <c r="C12" s="7">
        <v>2400</v>
      </c>
      <c r="D12" s="7">
        <v>2800</v>
      </c>
      <c r="E12" s="7">
        <v>2700</v>
      </c>
      <c r="F12" s="7">
        <f t="shared" si="1"/>
        <v>7900</v>
      </c>
      <c r="G12" s="20">
        <v>4</v>
      </c>
      <c r="H12" s="8">
        <v>3</v>
      </c>
      <c r="I12" s="10">
        <f t="shared" si="2"/>
        <v>2633.33</v>
      </c>
      <c r="J12" s="13">
        <f t="shared" si="3"/>
        <v>208.16659994661327</v>
      </c>
      <c r="K12" s="11">
        <f t="shared" si="4"/>
        <v>7.9050707638850151E-2</v>
      </c>
      <c r="L12" s="22">
        <f t="shared" si="5"/>
        <v>10533.32</v>
      </c>
    </row>
    <row r="13" spans="1:12" ht="75" x14ac:dyDescent="0.25">
      <c r="A13" s="8">
        <f t="shared" si="0"/>
        <v>6</v>
      </c>
      <c r="B13" s="19" t="s">
        <v>66</v>
      </c>
      <c r="C13" s="7">
        <v>6400</v>
      </c>
      <c r="D13" s="7">
        <v>7200</v>
      </c>
      <c r="E13" s="7">
        <v>7000</v>
      </c>
      <c r="F13" s="7">
        <f t="shared" si="1"/>
        <v>20600</v>
      </c>
      <c r="G13" s="20">
        <v>4</v>
      </c>
      <c r="H13" s="8">
        <v>3</v>
      </c>
      <c r="I13" s="10">
        <f t="shared" si="2"/>
        <v>6866.67</v>
      </c>
      <c r="J13" s="13">
        <f t="shared" si="3"/>
        <v>416.33319989322655</v>
      </c>
      <c r="K13" s="11">
        <f t="shared" si="4"/>
        <v>6.0631019095606246E-2</v>
      </c>
      <c r="L13" s="22">
        <f t="shared" si="5"/>
        <v>27466.68</v>
      </c>
    </row>
    <row r="14" spans="1:12" ht="75" x14ac:dyDescent="0.25">
      <c r="A14" s="8">
        <f t="shared" si="0"/>
        <v>7</v>
      </c>
      <c r="B14" s="19" t="s">
        <v>67</v>
      </c>
      <c r="C14" s="7">
        <v>5500</v>
      </c>
      <c r="D14" s="7">
        <v>6200</v>
      </c>
      <c r="E14" s="7">
        <v>6100</v>
      </c>
      <c r="F14" s="7">
        <f t="shared" si="1"/>
        <v>17800</v>
      </c>
      <c r="G14" s="20">
        <v>4</v>
      </c>
      <c r="H14" s="8">
        <v>3</v>
      </c>
      <c r="I14" s="10">
        <f t="shared" si="2"/>
        <v>5933.33</v>
      </c>
      <c r="J14" s="13">
        <f t="shared" si="3"/>
        <v>378.59388972001824</v>
      </c>
      <c r="K14" s="11">
        <f t="shared" si="4"/>
        <v>6.3807994788764186E-2</v>
      </c>
      <c r="L14" s="22">
        <f t="shared" si="5"/>
        <v>23733.32</v>
      </c>
    </row>
    <row r="15" spans="1:12" ht="75" x14ac:dyDescent="0.25">
      <c r="A15" s="8">
        <f t="shared" si="0"/>
        <v>8</v>
      </c>
      <c r="B15" s="19" t="s">
        <v>68</v>
      </c>
      <c r="C15" s="7">
        <v>6800</v>
      </c>
      <c r="D15" s="7">
        <v>7800</v>
      </c>
      <c r="E15" s="7">
        <v>7600</v>
      </c>
      <c r="F15" s="7">
        <f t="shared" si="1"/>
        <v>22200</v>
      </c>
      <c r="G15" s="20">
        <v>4</v>
      </c>
      <c r="H15" s="8">
        <v>3</v>
      </c>
      <c r="I15" s="10">
        <f t="shared" si="2"/>
        <v>7400</v>
      </c>
      <c r="J15" s="13">
        <f t="shared" si="3"/>
        <v>529.15026221291816</v>
      </c>
      <c r="K15" s="11">
        <f t="shared" si="4"/>
        <v>7.1506792190934892E-2</v>
      </c>
      <c r="L15" s="22">
        <f t="shared" si="5"/>
        <v>29600</v>
      </c>
    </row>
    <row r="16" spans="1:12" x14ac:dyDescent="0.25">
      <c r="A16" s="25" t="s">
        <v>10</v>
      </c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22">
        <f>SUM(L8:L15)</f>
        <v>243200</v>
      </c>
    </row>
    <row r="17" spans="1:13" x14ac:dyDescent="0.25">
      <c r="A17" s="14"/>
      <c r="B17" s="14"/>
      <c r="C17" s="21"/>
      <c r="D17" s="21"/>
      <c r="E17" s="21"/>
      <c r="F17" s="14"/>
      <c r="G17" s="14"/>
      <c r="H17" s="14"/>
      <c r="I17" s="14"/>
      <c r="J17" s="14"/>
      <c r="K17" s="14"/>
      <c r="L17" s="15"/>
    </row>
    <row r="18" spans="1:13" ht="15.75" x14ac:dyDescent="0.25">
      <c r="A18" s="31" t="s">
        <v>60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3" ht="240" customHeight="1" x14ac:dyDescent="0.25">
      <c r="A19" s="24" t="s">
        <v>47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ht="15.75" customHeight="1" x14ac:dyDescent="0.25">
      <c r="A20" s="17">
        <v>1</v>
      </c>
      <c r="B20" s="18" t="s">
        <v>48</v>
      </c>
      <c r="C20" s="17" t="s">
        <v>49</v>
      </c>
      <c r="D20" s="32" t="s">
        <v>61</v>
      </c>
      <c r="E20" s="32"/>
      <c r="F20" s="32"/>
      <c r="G20" s="32" t="s">
        <v>57</v>
      </c>
      <c r="H20" s="32"/>
      <c r="I20" s="32"/>
      <c r="J20" s="12"/>
      <c r="K20" s="12"/>
      <c r="L20" s="12"/>
      <c r="M20" s="16"/>
    </row>
    <row r="21" spans="1:13" ht="15.75" x14ac:dyDescent="0.25">
      <c r="A21" s="17">
        <v>2</v>
      </c>
      <c r="B21" s="18" t="s">
        <v>50</v>
      </c>
      <c r="C21" s="17" t="s">
        <v>49</v>
      </c>
      <c r="D21" s="32" t="s">
        <v>55</v>
      </c>
      <c r="E21" s="32"/>
      <c r="F21" s="32"/>
      <c r="G21" s="32" t="s">
        <v>58</v>
      </c>
      <c r="H21" s="32"/>
      <c r="I21" s="32"/>
      <c r="J21" s="12"/>
      <c r="K21" s="12"/>
      <c r="L21" s="12"/>
    </row>
    <row r="22" spans="1:13" ht="15.75" x14ac:dyDescent="0.25">
      <c r="A22" s="17">
        <v>3</v>
      </c>
      <c r="B22" s="18" t="s">
        <v>51</v>
      </c>
      <c r="C22" s="17" t="s">
        <v>49</v>
      </c>
      <c r="D22" s="32" t="s">
        <v>56</v>
      </c>
      <c r="E22" s="32"/>
      <c r="F22" s="32"/>
      <c r="G22" s="32" t="s">
        <v>59</v>
      </c>
      <c r="H22" s="32"/>
      <c r="I22" s="32"/>
      <c r="J22" s="12"/>
      <c r="K22" s="12"/>
      <c r="L22" s="12"/>
    </row>
    <row r="23" spans="1:13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3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3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9">
    <mergeCell ref="D22:F22"/>
    <mergeCell ref="G21:I21"/>
    <mergeCell ref="G22:I22"/>
    <mergeCell ref="D20:F20"/>
    <mergeCell ref="G20:I20"/>
    <mergeCell ref="D21:F21"/>
    <mergeCell ref="A1:L1"/>
    <mergeCell ref="A2:L2"/>
    <mergeCell ref="A3:L3"/>
    <mergeCell ref="A19:L19"/>
    <mergeCell ref="A16:K16"/>
    <mergeCell ref="C5:F5"/>
    <mergeCell ref="L5:L6"/>
    <mergeCell ref="I5:K5"/>
    <mergeCell ref="A5:A6"/>
    <mergeCell ref="B5:B6"/>
    <mergeCell ref="G5:G6"/>
    <mergeCell ref="H5:H6"/>
    <mergeCell ref="A18:L18"/>
  </mergeCells>
  <pageMargins left="0.39370078740157483" right="0.39370078740157483" top="0.98425196850393704" bottom="0.39370078740157483" header="0.31496062992125984" footer="0.31496062992125984"/>
  <pageSetup paperSize="9" scale="77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79"/>
  <sheetViews>
    <sheetView workbookViewId="0">
      <selection activeCell="C1" sqref="C1:C79"/>
    </sheetView>
  </sheetViews>
  <sheetFormatPr defaultRowHeight="15" x14ac:dyDescent="0.25"/>
  <cols>
    <col min="4" max="4" width="52" customWidth="1"/>
  </cols>
  <sheetData>
    <row r="1" spans="3:4" x14ac:dyDescent="0.25">
      <c r="C1" t="s">
        <v>21</v>
      </c>
      <c r="D1" s="9"/>
    </row>
    <row r="2" spans="3:4" x14ac:dyDescent="0.25">
      <c r="C2" t="s">
        <v>15</v>
      </c>
      <c r="D2" s="9"/>
    </row>
    <row r="3" spans="3:4" x14ac:dyDescent="0.25">
      <c r="C3" t="s">
        <v>16</v>
      </c>
      <c r="D3" s="9"/>
    </row>
    <row r="4" spans="3:4" x14ac:dyDescent="0.25">
      <c r="C4">
        <v>45</v>
      </c>
      <c r="D4" s="9"/>
    </row>
    <row r="5" spans="3:4" x14ac:dyDescent="0.25">
      <c r="C5">
        <v>10</v>
      </c>
      <c r="D5" s="9"/>
    </row>
    <row r="6" spans="3:4" x14ac:dyDescent="0.25">
      <c r="C6">
        <v>2182</v>
      </c>
      <c r="D6" s="9"/>
    </row>
    <row r="7" spans="3:4" x14ac:dyDescent="0.25">
      <c r="C7">
        <v>21820</v>
      </c>
      <c r="D7" s="9"/>
    </row>
    <row r="8" spans="3:4" x14ac:dyDescent="0.25">
      <c r="C8" t="s">
        <v>22</v>
      </c>
      <c r="D8" s="9"/>
    </row>
    <row r="9" spans="3:4" x14ac:dyDescent="0.25">
      <c r="C9" t="s">
        <v>23</v>
      </c>
      <c r="D9" s="9"/>
    </row>
    <row r="10" spans="3:4" x14ac:dyDescent="0.25">
      <c r="C10" t="s">
        <v>24</v>
      </c>
      <c r="D10" s="9"/>
    </row>
    <row r="11" spans="3:4" x14ac:dyDescent="0.25">
      <c r="C11" t="s">
        <v>17</v>
      </c>
      <c r="D11" s="9"/>
    </row>
    <row r="12" spans="3:4" x14ac:dyDescent="0.25">
      <c r="C12">
        <v>40</v>
      </c>
      <c r="D12" s="9"/>
    </row>
    <row r="13" spans="3:4" x14ac:dyDescent="0.25">
      <c r="C13">
        <v>24</v>
      </c>
      <c r="D13" s="9"/>
    </row>
    <row r="14" spans="3:4" x14ac:dyDescent="0.25">
      <c r="C14">
        <v>520</v>
      </c>
      <c r="D14" s="9"/>
    </row>
    <row r="15" spans="3:4" x14ac:dyDescent="0.25">
      <c r="C15">
        <v>12480</v>
      </c>
      <c r="D15" s="9"/>
    </row>
    <row r="16" spans="3:4" x14ac:dyDescent="0.25">
      <c r="C16" t="s">
        <v>25</v>
      </c>
      <c r="D16" s="9"/>
    </row>
    <row r="17" spans="3:4" x14ac:dyDescent="0.25">
      <c r="C17" t="s">
        <v>18</v>
      </c>
      <c r="D17" s="9"/>
    </row>
    <row r="18" spans="3:4" x14ac:dyDescent="0.25">
      <c r="C18" t="s">
        <v>17</v>
      </c>
    </row>
    <row r="19" spans="3:4" x14ac:dyDescent="0.25">
      <c r="C19" t="s">
        <v>26</v>
      </c>
    </row>
    <row r="20" spans="3:4" x14ac:dyDescent="0.25">
      <c r="C20">
        <v>17</v>
      </c>
    </row>
    <row r="21" spans="3:4" x14ac:dyDescent="0.25">
      <c r="C21">
        <v>1200</v>
      </c>
    </row>
    <row r="22" spans="3:4" x14ac:dyDescent="0.25">
      <c r="C22">
        <v>20400</v>
      </c>
    </row>
    <row r="23" spans="3:4" x14ac:dyDescent="0.25">
      <c r="C23" t="s">
        <v>27</v>
      </c>
    </row>
    <row r="24" spans="3:4" x14ac:dyDescent="0.25">
      <c r="C24" t="s">
        <v>19</v>
      </c>
    </row>
    <row r="25" spans="3:4" x14ac:dyDescent="0.25">
      <c r="C25" t="s">
        <v>17</v>
      </c>
    </row>
    <row r="26" spans="3:4" x14ac:dyDescent="0.25">
      <c r="C26" t="s">
        <v>26</v>
      </c>
    </row>
    <row r="27" spans="3:4" x14ac:dyDescent="0.25">
      <c r="C27">
        <v>63</v>
      </c>
    </row>
    <row r="28" spans="3:4" x14ac:dyDescent="0.25">
      <c r="C28">
        <v>1200</v>
      </c>
    </row>
    <row r="29" spans="3:4" x14ac:dyDescent="0.25">
      <c r="C29">
        <v>75600</v>
      </c>
    </row>
    <row r="30" spans="3:4" x14ac:dyDescent="0.25">
      <c r="C30" t="s">
        <v>28</v>
      </c>
    </row>
    <row r="31" spans="3:4" x14ac:dyDescent="0.25">
      <c r="C31" t="s">
        <v>20</v>
      </c>
    </row>
    <row r="32" spans="3:4" x14ac:dyDescent="0.25">
      <c r="C32" t="s">
        <v>26</v>
      </c>
    </row>
    <row r="33" spans="3:3" x14ac:dyDescent="0.25">
      <c r="C33">
        <v>11</v>
      </c>
    </row>
    <row r="34" spans="3:3" x14ac:dyDescent="0.25">
      <c r="C34">
        <v>1200</v>
      </c>
    </row>
    <row r="35" spans="3:3" x14ac:dyDescent="0.25">
      <c r="C35">
        <v>13200</v>
      </c>
    </row>
    <row r="36" spans="3:3" x14ac:dyDescent="0.25">
      <c r="C36" t="s">
        <v>29</v>
      </c>
    </row>
    <row r="37" spans="3:3" x14ac:dyDescent="0.25">
      <c r="C37" t="s">
        <v>30</v>
      </c>
    </row>
    <row r="38" spans="3:3" x14ac:dyDescent="0.25">
      <c r="C38" t="s">
        <v>31</v>
      </c>
    </row>
    <row r="39" spans="3:3" x14ac:dyDescent="0.25">
      <c r="C39" t="s">
        <v>17</v>
      </c>
    </row>
    <row r="40" spans="3:3" x14ac:dyDescent="0.25">
      <c r="C40" t="s">
        <v>32</v>
      </c>
    </row>
    <row r="41" spans="3:3" x14ac:dyDescent="0.25">
      <c r="C41">
        <v>4</v>
      </c>
    </row>
    <row r="42" spans="3:3" x14ac:dyDescent="0.25">
      <c r="C42">
        <v>1250</v>
      </c>
    </row>
    <row r="43" spans="3:3" x14ac:dyDescent="0.25">
      <c r="C43">
        <v>5000</v>
      </c>
    </row>
    <row r="44" spans="3:3" x14ac:dyDescent="0.25">
      <c r="C44" t="s">
        <v>33</v>
      </c>
    </row>
    <row r="45" spans="3:3" x14ac:dyDescent="0.25">
      <c r="C45" t="s">
        <v>34</v>
      </c>
    </row>
    <row r="46" spans="3:3" x14ac:dyDescent="0.25">
      <c r="C46" t="s">
        <v>35</v>
      </c>
    </row>
    <row r="47" spans="3:3" x14ac:dyDescent="0.25">
      <c r="C47" t="s">
        <v>17</v>
      </c>
    </row>
    <row r="48" spans="3:3" x14ac:dyDescent="0.25">
      <c r="C48" t="s">
        <v>36</v>
      </c>
    </row>
    <row r="49" spans="3:3" x14ac:dyDescent="0.25">
      <c r="C49">
        <v>10</v>
      </c>
    </row>
    <row r="50" spans="3:3" x14ac:dyDescent="0.25">
      <c r="C50">
        <v>1500</v>
      </c>
    </row>
    <row r="51" spans="3:3" x14ac:dyDescent="0.25">
      <c r="C51">
        <v>15000</v>
      </c>
    </row>
    <row r="52" spans="3:3" x14ac:dyDescent="0.25">
      <c r="C52" t="s">
        <v>37</v>
      </c>
    </row>
    <row r="53" spans="3:3" x14ac:dyDescent="0.25">
      <c r="C53" t="s">
        <v>38</v>
      </c>
    </row>
    <row r="54" spans="3:3" x14ac:dyDescent="0.25">
      <c r="C54" t="s">
        <v>17</v>
      </c>
    </row>
    <row r="55" spans="3:3" x14ac:dyDescent="0.25">
      <c r="C55" t="s">
        <v>39</v>
      </c>
    </row>
    <row r="56" spans="3:3" x14ac:dyDescent="0.25">
      <c r="C56">
        <v>1</v>
      </c>
    </row>
    <row r="57" spans="3:3" x14ac:dyDescent="0.25">
      <c r="C57">
        <v>1250</v>
      </c>
    </row>
    <row r="58" spans="3:3" x14ac:dyDescent="0.25">
      <c r="C58">
        <v>1250</v>
      </c>
    </row>
    <row r="59" spans="3:3" x14ac:dyDescent="0.25">
      <c r="C59" t="s">
        <v>40</v>
      </c>
    </row>
    <row r="60" spans="3:3" x14ac:dyDescent="0.25">
      <c r="C60" t="s">
        <v>41</v>
      </c>
    </row>
    <row r="61" spans="3:3" x14ac:dyDescent="0.25">
      <c r="C61" t="s">
        <v>17</v>
      </c>
    </row>
    <row r="62" spans="3:3" x14ac:dyDescent="0.25">
      <c r="C62" t="s">
        <v>42</v>
      </c>
    </row>
    <row r="63" spans="3:3" x14ac:dyDescent="0.25">
      <c r="C63">
        <v>2</v>
      </c>
    </row>
    <row r="64" spans="3:3" x14ac:dyDescent="0.25">
      <c r="C64">
        <v>1450</v>
      </c>
    </row>
    <row r="65" spans="3:3" x14ac:dyDescent="0.25">
      <c r="C65">
        <v>2900</v>
      </c>
    </row>
    <row r="66" spans="3:3" x14ac:dyDescent="0.25">
      <c r="C66" t="s">
        <v>43</v>
      </c>
    </row>
    <row r="67" spans="3:3" x14ac:dyDescent="0.25">
      <c r="C67" t="s">
        <v>44</v>
      </c>
    </row>
    <row r="68" spans="3:3" x14ac:dyDescent="0.25">
      <c r="C68" t="s">
        <v>17</v>
      </c>
    </row>
    <row r="69" spans="3:3" x14ac:dyDescent="0.25">
      <c r="C69" t="s">
        <v>42</v>
      </c>
    </row>
    <row r="70" spans="3:3" x14ac:dyDescent="0.25">
      <c r="C70">
        <v>2</v>
      </c>
    </row>
    <row r="71" spans="3:3" x14ac:dyDescent="0.25">
      <c r="C71">
        <v>1450</v>
      </c>
    </row>
    <row r="72" spans="3:3" x14ac:dyDescent="0.25">
      <c r="C72">
        <v>2900</v>
      </c>
    </row>
    <row r="73" spans="3:3" x14ac:dyDescent="0.25">
      <c r="C73" t="s">
        <v>45</v>
      </c>
    </row>
    <row r="74" spans="3:3" x14ac:dyDescent="0.25">
      <c r="C74" t="s">
        <v>46</v>
      </c>
    </row>
    <row r="75" spans="3:3" x14ac:dyDescent="0.25">
      <c r="C75" t="s">
        <v>17</v>
      </c>
    </row>
    <row r="76" spans="3:3" x14ac:dyDescent="0.25">
      <c r="C76" t="s">
        <v>42</v>
      </c>
    </row>
    <row r="77" spans="3:3" x14ac:dyDescent="0.25">
      <c r="C77">
        <v>2</v>
      </c>
    </row>
    <row r="78" spans="3:3" x14ac:dyDescent="0.25">
      <c r="C78">
        <v>1450</v>
      </c>
    </row>
    <row r="79" spans="3:3" x14ac:dyDescent="0.25">
      <c r="C79">
        <v>2900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2100-01-345</dc:creator>
  <cp:lastModifiedBy>Татьяна Николаевна</cp:lastModifiedBy>
  <cp:lastPrinted>2022-07-06T08:16:34Z</cp:lastPrinted>
  <dcterms:created xsi:type="dcterms:W3CDTF">2021-08-02T13:25:26Z</dcterms:created>
  <dcterms:modified xsi:type="dcterms:W3CDTF">2026-07-24T09:57:08Z</dcterms:modified>
</cp:coreProperties>
</file>