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ЮИ в работе\533Б_2026 греющий кабель\"/>
    </mc:Choice>
  </mc:AlternateContent>
  <xr:revisionPtr revIDLastSave="0" documentId="13_ncr:1_{1DF2AB02-DAF5-4775-A4FC-9380275E4C5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Лист1!$A$1:$M$32</definedName>
  </definedNames>
  <calcPr calcId="181029"/>
</workbook>
</file>

<file path=xl/calcChain.xml><?xml version="1.0" encoding="utf-8"?>
<calcChain xmlns="http://schemas.openxmlformats.org/spreadsheetml/2006/main">
  <c r="K12" i="1" l="1"/>
  <c r="J12" i="1"/>
  <c r="I12" i="1"/>
  <c r="L12" i="1" s="1"/>
  <c r="K13" i="1" l="1"/>
  <c r="J13" i="1"/>
  <c r="I13" i="1"/>
  <c r="L13" i="1" s="1"/>
  <c r="K11" i="1" l="1"/>
  <c r="J11" i="1"/>
  <c r="I11" i="1"/>
  <c r="L11" i="1" s="1"/>
  <c r="L14" i="1" s="1"/>
</calcChain>
</file>

<file path=xl/sharedStrings.xml><?xml version="1.0" encoding="utf-8"?>
<sst xmlns="http://schemas.openxmlformats.org/spreadsheetml/2006/main" count="32" uniqueCount="29">
  <si>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</si>
  <si>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Объект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</si>
  <si>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</si>
  <si>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</si>
  <si>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</si>
  <si>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</si>
  <si>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</si>
  <si>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</si>
  <si>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</si>
  <si>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</si>
  <si>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</si>
  <si>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3</t>
  </si>
  <si>
    <t>Средняя цена (руб.)</t>
  </si>
  <si>
    <t>Среднее квадратичное отклонение</t>
  </si>
  <si>
    <t>Коэффициент вариации (%)</t>
  </si>
  <si>
    <t>НМЦК (рын)</t>
  </si>
  <si>
    <t>Цена (руб.)</t>
  </si>
  <si>
    <t>Поставщик 1</t>
  </si>
  <si>
    <t>Поставщик 2</t>
  </si>
  <si>
    <t xml:space="preserve">Итого НМЦК составляет </t>
  </si>
  <si>
    <t>Набор для греющего кабеля КВТ НГК 86669</t>
  </si>
  <si>
    <t>Термоусадочная муфта Unipump комплект 84564</t>
  </si>
  <si>
    <t>Греющий кабель ССТ 45ВТС2-ВР бухта 200 м</t>
  </si>
  <si>
    <t xml:space="preserve"> Поставка греющего кабеля  в 2026 году, объект: г. Москва, Татарская, д. 20</t>
  </si>
  <si>
    <t>22.21.29</t>
  </si>
  <si>
    <t>27.33.13.130</t>
  </si>
  <si>
    <t>27.32.13.136</t>
  </si>
  <si>
    <t>набор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</si>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</sst>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#########"/>
    <numFmt numFmtId="165" formatCode="#\ ##0.00"/>
  </numFmts>
  <fonts count="9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49" fontId="6" fillId="0" borderId="9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 wrapText="1"/>
    </xf>
    <xf numFmtId="165" fontId="7" fillId="0" borderId="9" xfId="0" applyNumberFormat="1" applyFont="1" applyBorder="1" applyAlignment="1">
      <alignment horizontal="center" vertical="center" wrapText="1"/>
    </xf>
    <xf numFmtId="10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19655" y="5046345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0550" y="5036820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48030" y="5112385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I13" sqref="I13"/>
    </sheetView>
  </sheetViews>
  <sheetFormatPr defaultColWidth="9" defaultRowHeight="15" x14ac:dyDescent="0.25"/>
  <cols>
    <col min="1" max="1" width="7.85546875" customWidth="1"/>
    <col min="2" max="2" width="35" customWidth="1"/>
    <col min="3" max="3" width="14.140625" customWidth="1"/>
    <col min="4" max="4" width="12.7109375" customWidth="1"/>
    <col min="5" max="5" width="7.7109375" customWidth="1"/>
    <col min="6" max="6" width="14.28515625" style="1" customWidth="1"/>
    <col min="7" max="7" width="13.140625" style="1" customWidth="1"/>
    <col min="8" max="8" width="13.5703125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12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12" ht="47.25" customHeight="1" x14ac:dyDescent="0.3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12" x14ac:dyDescent="0.25">
      <c r="A4" s="2"/>
      <c r="B4" s="2"/>
      <c r="C4" s="2"/>
      <c r="D4" s="2"/>
      <c r="E4" s="2"/>
      <c r="F4" s="3"/>
      <c r="G4" s="3"/>
      <c r="H4" s="3"/>
      <c r="I4" s="3"/>
      <c r="J4" s="5"/>
      <c r="K4" s="3"/>
    </row>
    <row r="5" spans="1:12" ht="37.5" customHeight="1" x14ac:dyDescent="0.25">
      <c r="A5" s="31" t="s">
        <v>1</v>
      </c>
      <c r="B5" s="31"/>
      <c r="C5" s="32" t="s">
        <v>23</v>
      </c>
      <c r="D5" s="33"/>
      <c r="E5" s="33"/>
      <c r="F5" s="33"/>
      <c r="G5" s="33"/>
      <c r="H5" s="33"/>
      <c r="I5" s="33"/>
      <c r="J5" s="33"/>
      <c r="K5" s="33"/>
      <c r="L5" s="34"/>
    </row>
    <row r="6" spans="1:12" ht="15.75" x14ac:dyDescent="0.25">
      <c r="A6" s="31" t="s">
        <v>2</v>
      </c>
      <c r="B6" s="31"/>
      <c r="C6" s="32" t="s">
        <v>3</v>
      </c>
      <c r="D6" s="33"/>
      <c r="E6" s="33"/>
      <c r="F6" s="33"/>
      <c r="G6" s="33"/>
      <c r="H6" s="33"/>
      <c r="I6" s="33"/>
      <c r="J6" s="33"/>
      <c r="K6" s="33"/>
      <c r="L6" s="34"/>
    </row>
    <row r="7" spans="1:12" ht="15.75" x14ac:dyDescent="0.25">
      <c r="A7" s="38" t="s">
        <v>4</v>
      </c>
      <c r="B7" s="39"/>
      <c r="C7" s="40"/>
      <c r="D7" s="40"/>
      <c r="E7" s="40"/>
      <c r="F7" s="40"/>
      <c r="G7" s="40"/>
      <c r="H7" s="40"/>
      <c r="I7" s="40"/>
      <c r="J7" s="40"/>
      <c r="K7" s="40"/>
      <c r="L7" s="41"/>
    </row>
    <row r="8" spans="1:12" ht="15.75" x14ac:dyDescent="0.25">
      <c r="A8" s="42" t="s">
        <v>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ht="25.5" x14ac:dyDescent="0.25">
      <c r="A9" s="43" t="s">
        <v>6</v>
      </c>
      <c r="B9" s="43" t="s">
        <v>7</v>
      </c>
      <c r="C9" s="44" t="s">
        <v>8</v>
      </c>
      <c r="D9" s="43" t="s">
        <v>9</v>
      </c>
      <c r="E9" s="44" t="s">
        <v>10</v>
      </c>
      <c r="F9" s="4" t="s">
        <v>17</v>
      </c>
      <c r="G9" s="4" t="s">
        <v>18</v>
      </c>
      <c r="H9" s="4" t="s">
        <v>11</v>
      </c>
      <c r="I9" s="44" t="s">
        <v>12</v>
      </c>
      <c r="J9" s="6" t="s">
        <v>13</v>
      </c>
      <c r="K9" s="6" t="s">
        <v>14</v>
      </c>
      <c r="L9" s="7" t="s">
        <v>15</v>
      </c>
    </row>
    <row r="10" spans="1:12" ht="54" customHeight="1" x14ac:dyDescent="0.25">
      <c r="A10" s="43"/>
      <c r="B10" s="43"/>
      <c r="C10" s="45"/>
      <c r="D10" s="46"/>
      <c r="E10" s="44"/>
      <c r="F10" s="4" t="s">
        <v>16</v>
      </c>
      <c r="G10" s="4" t="s">
        <v>16</v>
      </c>
      <c r="H10" s="4" t="s">
        <v>16</v>
      </c>
      <c r="I10" s="44"/>
      <c r="J10" s="8"/>
      <c r="K10" s="8"/>
      <c r="L10" s="14"/>
    </row>
    <row r="11" spans="1:12" ht="43.5" customHeight="1" x14ac:dyDescent="0.25">
      <c r="A11" s="13">
        <v>1</v>
      </c>
      <c r="B11" s="17" t="s">
        <v>20</v>
      </c>
      <c r="C11" s="19" t="s">
        <v>24</v>
      </c>
      <c r="D11" s="20" t="s">
        <v>27</v>
      </c>
      <c r="E11" s="18">
        <v>10</v>
      </c>
      <c r="F11" s="15">
        <v>810</v>
      </c>
      <c r="G11" s="15">
        <v>623</v>
      </c>
      <c r="H11" s="15">
        <v>900</v>
      </c>
      <c r="I11" s="11">
        <f t="shared" ref="I11:I13" si="0">ROUND((AVERAGE(F11:H11)),2)</f>
        <v>777.67</v>
      </c>
      <c r="J11" s="9">
        <f t="shared" ref="J11:J13" si="1">STDEV(F11:H11)</f>
        <v>141.30227646196423</v>
      </c>
      <c r="K11" s="10">
        <f t="shared" ref="K11:K13" si="2">STDEV(F11:H11)/AVERAGE(F11:H11)</f>
        <v>0.18170031263861666</v>
      </c>
      <c r="L11" s="11">
        <f t="shared" ref="L11:L13" si="3">ROUND((I11*E11),2)</f>
        <v>7776.7</v>
      </c>
    </row>
    <row r="12" spans="1:12" ht="43.5" customHeight="1" x14ac:dyDescent="0.25">
      <c r="A12" s="13">
        <v>2</v>
      </c>
      <c r="B12" s="17" t="s">
        <v>21</v>
      </c>
      <c r="C12" s="19" t="s">
        <v>25</v>
      </c>
      <c r="D12" s="20" t="s">
        <v>28</v>
      </c>
      <c r="E12" s="18">
        <v>10</v>
      </c>
      <c r="F12" s="15">
        <v>1100</v>
      </c>
      <c r="G12" s="15">
        <v>547.4</v>
      </c>
      <c r="H12" s="15">
        <v>1500</v>
      </c>
      <c r="I12" s="11">
        <f t="shared" ref="I12" si="4">ROUND((AVERAGE(F12:H12)),2)</f>
        <v>1049.1300000000001</v>
      </c>
      <c r="J12" s="9">
        <f t="shared" ref="J12" si="5">STDEV(F12:H12)</f>
        <v>478.33278513325132</v>
      </c>
      <c r="K12" s="10">
        <f t="shared" ref="K12" si="6">STDEV(F12:H12)/AVERAGE(F12:H12)</f>
        <v>0.45593135775552956</v>
      </c>
      <c r="L12" s="11">
        <f t="shared" ref="L12" si="7">ROUND((I12*E12),2)</f>
        <v>10491.3</v>
      </c>
    </row>
    <row r="13" spans="1:12" ht="46.5" customHeight="1" thickBot="1" x14ac:dyDescent="0.3">
      <c r="A13" s="21">
        <v>3</v>
      </c>
      <c r="B13" s="22" t="s">
        <v>22</v>
      </c>
      <c r="C13" s="23" t="s">
        <v>26</v>
      </c>
      <c r="D13" s="24" t="s">
        <v>28</v>
      </c>
      <c r="E13" s="25">
        <v>1</v>
      </c>
      <c r="F13" s="26">
        <v>580000</v>
      </c>
      <c r="G13" s="26">
        <v>392000</v>
      </c>
      <c r="H13" s="26">
        <v>540000</v>
      </c>
      <c r="I13" s="27">
        <f t="shared" si="0"/>
        <v>504000</v>
      </c>
      <c r="J13" s="28">
        <f t="shared" si="1"/>
        <v>99035.347225119578</v>
      </c>
      <c r="K13" s="29">
        <f t="shared" si="2"/>
        <v>0.1964987048117452</v>
      </c>
      <c r="L13" s="11">
        <f t="shared" si="3"/>
        <v>504000</v>
      </c>
    </row>
    <row r="14" spans="1:12" ht="15.75" thickBot="1" x14ac:dyDescent="0.3">
      <c r="A14" s="35" t="s">
        <v>19</v>
      </c>
      <c r="B14" s="36"/>
      <c r="C14" s="36"/>
      <c r="D14" s="36"/>
      <c r="E14" s="36"/>
      <c r="F14" s="36"/>
      <c r="G14" s="36"/>
      <c r="H14" s="36"/>
      <c r="I14" s="36"/>
      <c r="J14" s="36"/>
      <c r="K14" s="37"/>
      <c r="L14" s="16">
        <f>SUM(L11:L13)</f>
        <v>522268</v>
      </c>
    </row>
    <row r="15" spans="1:12" x14ac:dyDescent="0.25">
      <c r="B15" s="12"/>
    </row>
  </sheetData>
  <mergeCells count="14">
    <mergeCell ref="A14:K14"/>
    <mergeCell ref="A7:L7"/>
    <mergeCell ref="A8:L8"/>
    <mergeCell ref="A9:A10"/>
    <mergeCell ref="B9:B10"/>
    <mergeCell ref="C9:C10"/>
    <mergeCell ref="D9:D10"/>
    <mergeCell ref="E9:E10"/>
    <mergeCell ref="I9:I10"/>
    <mergeCell ref="A2:L2"/>
    <mergeCell ref="A5:B5"/>
    <mergeCell ref="C5:L5"/>
    <mergeCell ref="A6:B6"/>
    <mergeCell ref="C6:L6"/>
  </mergeCells>
  <phoneticPr fontId="8" type="noConversion"/>
  <pageMargins left="0.24027777777777801" right="0.24027777777777801" top="0.05" bottom="0.209722222222222" header="0.51180555555555496" footer="0.51180555555555496"/>
  <pageSetup paperSize="9" scale="64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Новикова Юлия Игоревна</cp:lastModifiedBy>
  <cp:revision>7</cp:revision>
  <cp:lastPrinted>2026-03-18T20:11:26Z</cp:lastPrinted>
  <dcterms:created xsi:type="dcterms:W3CDTF">2014-01-17T11:35:00Z</dcterms:created>
  <dcterms:modified xsi:type="dcterms:W3CDTF">2026-08-27T17:42:18Z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1049-12.2.0.17562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  <property fmtid="{D5CDD505-2E9C-101B-9397-08002B2CF9AE}" pid="5" name="ICV">
    <vt:lpwstr>03922F94E72048269C8DF3C494D4590F_12</vt:lpwstr>
  </property>
</Properties>
</file>