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Новые 2026\Елагина\Огнетушители апрель\"/>
    </mc:Choice>
  </mc:AlternateContent>
  <xr:revisionPtr revIDLastSave="0" documentId="13_ncr:1_{E6D15CD3-01BB-4F2F-AA70-F62551C9AB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ления це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" i="7" l="1"/>
  <c r="L11" i="7" s="1"/>
  <c r="M11" i="7" s="1"/>
  <c r="H11" i="7"/>
  <c r="I11" i="7" s="1"/>
  <c r="J11" i="7" s="1"/>
  <c r="K10" i="7"/>
  <c r="L10" i="7" s="1"/>
  <c r="M10" i="7" s="1"/>
  <c r="H10" i="7"/>
  <c r="I10" i="7" s="1"/>
  <c r="J10" i="7" s="1"/>
  <c r="K9" i="7" l="1"/>
  <c r="L9" i="7" s="1"/>
  <c r="M9" i="7" s="1"/>
  <c r="H9" i="7"/>
  <c r="I9" i="7" s="1"/>
  <c r="J9" i="7" s="1"/>
  <c r="K8" i="7"/>
  <c r="L8" i="7" s="1"/>
  <c r="M8" i="7" s="1"/>
  <c r="H8" i="7"/>
  <c r="I8" i="7" s="1"/>
  <c r="J8" i="7" s="1"/>
  <c r="H7" i="7" l="1"/>
  <c r="I7" i="7" s="1"/>
  <c r="J7" i="7" s="1"/>
  <c r="K7" i="7"/>
  <c r="L7" i="7" s="1"/>
  <c r="M7" i="7" s="1"/>
  <c r="M12" i="7" l="1"/>
</calcChain>
</file>

<file path=xl/sharedStrings.xml><?xml version="1.0" encoding="utf-8"?>
<sst xmlns="http://schemas.openxmlformats.org/spreadsheetml/2006/main" count="34" uniqueCount="30">
  <si>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</si>
  <si>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</si>
  <si>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</si>
  <si>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</si>
  <si>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</si>
  <si>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</si>
  <si>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</si>
  <si>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</si>
  <si>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</si>
  <si>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</si>
  <si>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</si>
  <si>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</si>
  <si>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</si>
  <si>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</si>
  <si>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</si>
  <si>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</si>
  <si>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</si>
  <si>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</si>
  <si>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</si>
  <si>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</si>
  <si>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шт.</t>
  </si>
  <si>
    <t>А.Ю.Александров</t>
  </si>
  <si>
    <t xml:space="preserve">Огнетушитель ОП-5 </t>
  </si>
  <si>
    <t xml:space="preserve">Подставка для огнетушителя П-15 </t>
  </si>
  <si>
    <t>Огнетушитель ОП-2</t>
  </si>
  <si>
    <t xml:space="preserve">Крепление огнетушителя транспортное </t>
  </si>
  <si>
    <t>Чехол-фиксатор для огнетушителя автомобильный</t>
  </si>
  <si>
    <t>Коммерческое предложение от 29.04.2026 (Источник №1)</t>
  </si>
  <si>
    <t>Коммерческое предложение № УТ-29 от 29.04.2026 (Источник №2)</t>
  </si>
  <si>
    <t>Коммерческое предложение от 29.04.2026 (Источник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</si>
</sst>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="70" zoomScaleNormal="70" workbookViewId="0">
      <selection activeCell="C12" sqref="C12:J12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4" t="s">
        <v>17</v>
      </c>
      <c r="I1" s="35"/>
      <c r="J1" s="35"/>
      <c r="K1" s="35"/>
      <c r="L1" s="35"/>
      <c r="M1" s="35"/>
    </row>
    <row r="2" spans="1:15" s="3" customFormat="1" ht="24" customHeight="1" x14ac:dyDescent="0.2">
      <c r="A2" s="37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s="4" customFormat="1" ht="20.25" customHeight="1" x14ac:dyDescent="0.2">
      <c r="A3" s="43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29.25" customHeight="1" x14ac:dyDescent="0.2">
      <c r="A4" s="42" t="s">
        <v>6</v>
      </c>
      <c r="B4" s="42" t="s">
        <v>7</v>
      </c>
      <c r="C4" s="42" t="s">
        <v>5</v>
      </c>
      <c r="D4" s="42" t="s">
        <v>0</v>
      </c>
      <c r="E4" s="45" t="s">
        <v>10</v>
      </c>
      <c r="F4" s="45"/>
      <c r="G4" s="45"/>
      <c r="H4" s="41" t="s">
        <v>14</v>
      </c>
      <c r="I4" s="41"/>
      <c r="J4" s="41"/>
      <c r="K4" s="44" t="s">
        <v>15</v>
      </c>
      <c r="L4" s="44"/>
      <c r="M4" s="49" t="s">
        <v>12</v>
      </c>
    </row>
    <row r="5" spans="1:15" ht="219.75" customHeight="1" x14ac:dyDescent="0.2">
      <c r="A5" s="42"/>
      <c r="B5" s="42"/>
      <c r="C5" s="42"/>
      <c r="D5" s="42"/>
      <c r="E5" s="15" t="s">
        <v>27</v>
      </c>
      <c r="F5" s="15" t="s">
        <v>28</v>
      </c>
      <c r="G5" s="15" t="s">
        <v>29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49"/>
    </row>
    <row r="6" spans="1:15" ht="19.899999999999999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5" ht="15.75" x14ac:dyDescent="0.2">
      <c r="A7" s="17">
        <v>1</v>
      </c>
      <c r="B7" s="33" t="s">
        <v>22</v>
      </c>
      <c r="C7" s="30" t="s">
        <v>20</v>
      </c>
      <c r="D7" s="17">
        <v>21</v>
      </c>
      <c r="E7" s="31">
        <v>1060</v>
      </c>
      <c r="F7" s="31">
        <v>1050</v>
      </c>
      <c r="G7" s="32">
        <v>1040</v>
      </c>
      <c r="H7" s="18">
        <f t="shared" ref="H7" si="0">(E7+F7+G7)/3</f>
        <v>1050</v>
      </c>
      <c r="I7" s="19">
        <f t="shared" ref="I7" si="1">SQRT(((SUM((POWER(G7-H7,2)),(POWER(F7-H7,2)),(POWER(E7-H7,2)))/(COLUMNS(E7:G7)-1))))</f>
        <v>10</v>
      </c>
      <c r="J7" s="14">
        <f t="shared" ref="J7" si="2">I7/H7*100</f>
        <v>0.95238095238095244</v>
      </c>
      <c r="K7" s="18">
        <f t="shared" ref="K7" si="3">((D7/3)*(SUM(E7:G7)))</f>
        <v>22050</v>
      </c>
      <c r="L7" s="18">
        <f t="shared" ref="L7" si="4">ROUND((K7/D7),2)</f>
        <v>1050</v>
      </c>
      <c r="M7" s="19">
        <f>ROUND(D7*L7,2)</f>
        <v>22050</v>
      </c>
    </row>
    <row r="8" spans="1:15" ht="15.75" x14ac:dyDescent="0.2">
      <c r="A8" s="17">
        <v>2</v>
      </c>
      <c r="B8" s="33" t="s">
        <v>23</v>
      </c>
      <c r="C8" s="30" t="s">
        <v>20</v>
      </c>
      <c r="D8" s="17">
        <v>17</v>
      </c>
      <c r="E8" s="31">
        <v>630</v>
      </c>
      <c r="F8" s="31">
        <v>615</v>
      </c>
      <c r="G8" s="32">
        <v>608</v>
      </c>
      <c r="H8" s="18">
        <f t="shared" ref="H8:H9" si="5">(E8+F8+G8)/3</f>
        <v>617.66666666666663</v>
      </c>
      <c r="I8" s="19">
        <f t="shared" ref="I8:I9" si="6">SQRT(((SUM((POWER(G8-H8,2)),(POWER(F8-H8,2)),(POWER(E8-H8,2)))/(COLUMNS(E8:G8)-1))))</f>
        <v>11.239810200058244</v>
      </c>
      <c r="J8" s="14">
        <f t="shared" ref="J8:J9" si="7">I8/H8*100</f>
        <v>1.8197210253737039</v>
      </c>
      <c r="K8" s="18">
        <f t="shared" ref="K8:K9" si="8">((D8/3)*(SUM(E8:G8)))</f>
        <v>10500.333333333334</v>
      </c>
      <c r="L8" s="18">
        <f t="shared" ref="L8:L9" si="9">ROUND((K8/D8),2)</f>
        <v>617.66999999999996</v>
      </c>
      <c r="M8" s="19">
        <f t="shared" ref="M8:M9" si="10">ROUND(D8*L8,2)</f>
        <v>10500.39</v>
      </c>
    </row>
    <row r="9" spans="1:15" ht="15.75" x14ac:dyDescent="0.2">
      <c r="A9" s="17">
        <v>3</v>
      </c>
      <c r="B9" s="33" t="s">
        <v>24</v>
      </c>
      <c r="C9" s="30" t="s">
        <v>20</v>
      </c>
      <c r="D9" s="17">
        <v>12</v>
      </c>
      <c r="E9" s="31">
        <v>650</v>
      </c>
      <c r="F9" s="31">
        <v>630</v>
      </c>
      <c r="G9" s="32">
        <v>620</v>
      </c>
      <c r="H9" s="18">
        <f t="shared" si="5"/>
        <v>633.33333333333337</v>
      </c>
      <c r="I9" s="19">
        <f t="shared" si="6"/>
        <v>15.275252316519467</v>
      </c>
      <c r="J9" s="14">
        <f t="shared" si="7"/>
        <v>2.4118819447136</v>
      </c>
      <c r="K9" s="18">
        <f t="shared" si="8"/>
        <v>7600</v>
      </c>
      <c r="L9" s="18">
        <f t="shared" si="9"/>
        <v>633.33000000000004</v>
      </c>
      <c r="M9" s="19">
        <f t="shared" si="10"/>
        <v>7599.96</v>
      </c>
    </row>
    <row r="10" spans="1:15" ht="15.75" x14ac:dyDescent="0.2">
      <c r="A10" s="17">
        <v>4</v>
      </c>
      <c r="B10" s="33" t="s">
        <v>25</v>
      </c>
      <c r="C10" s="30" t="s">
        <v>20</v>
      </c>
      <c r="D10" s="17">
        <v>10</v>
      </c>
      <c r="E10" s="31">
        <v>600</v>
      </c>
      <c r="F10" s="31">
        <v>580</v>
      </c>
      <c r="G10" s="32">
        <v>560</v>
      </c>
      <c r="H10" s="18">
        <f t="shared" ref="H10:H11" si="11">(E10+F10+G10)/3</f>
        <v>580</v>
      </c>
      <c r="I10" s="19">
        <f t="shared" ref="I10:I11" si="12">SQRT(((SUM((POWER(G10-H10,2)),(POWER(F10-H10,2)),(POWER(E10-H10,2)))/(COLUMNS(E10:G10)-1))))</f>
        <v>20</v>
      </c>
      <c r="J10" s="14">
        <f t="shared" ref="J10:J11" si="13">I10/H10*100</f>
        <v>3.4482758620689653</v>
      </c>
      <c r="K10" s="18">
        <f t="shared" ref="K10:K11" si="14">((D10/3)*(SUM(E10:G10)))</f>
        <v>5800</v>
      </c>
      <c r="L10" s="18">
        <f t="shared" ref="L10:L11" si="15">ROUND((K10/D10),2)</f>
        <v>580</v>
      </c>
      <c r="M10" s="19">
        <f t="shared" ref="M10:M11" si="16">ROUND(D10*L10,2)</f>
        <v>5800</v>
      </c>
    </row>
    <row r="11" spans="1:15" ht="31.5" x14ac:dyDescent="0.2">
      <c r="A11" s="17">
        <v>5</v>
      </c>
      <c r="B11" s="33" t="s">
        <v>26</v>
      </c>
      <c r="C11" s="30" t="s">
        <v>20</v>
      </c>
      <c r="D11" s="17">
        <v>2</v>
      </c>
      <c r="E11" s="31">
        <v>1030</v>
      </c>
      <c r="F11" s="31">
        <v>1005</v>
      </c>
      <c r="G11" s="32">
        <v>1000</v>
      </c>
      <c r="H11" s="18">
        <f t="shared" si="11"/>
        <v>1011.6666666666666</v>
      </c>
      <c r="I11" s="19">
        <f t="shared" si="12"/>
        <v>16.072751268321593</v>
      </c>
      <c r="J11" s="14">
        <f t="shared" si="13"/>
        <v>1.5887398288291528</v>
      </c>
      <c r="K11" s="18">
        <f t="shared" si="14"/>
        <v>2023.3333333333333</v>
      </c>
      <c r="L11" s="18">
        <f t="shared" si="15"/>
        <v>1011.67</v>
      </c>
      <c r="M11" s="19">
        <f t="shared" si="16"/>
        <v>2023.34</v>
      </c>
    </row>
    <row r="12" spans="1:15" ht="63" x14ac:dyDescent="0.2">
      <c r="A12" s="17"/>
      <c r="B12" s="20" t="s">
        <v>18</v>
      </c>
      <c r="C12" s="46"/>
      <c r="D12" s="46"/>
      <c r="E12" s="46"/>
      <c r="F12" s="46"/>
      <c r="G12" s="46"/>
      <c r="H12" s="46"/>
      <c r="I12" s="46"/>
      <c r="J12" s="46"/>
      <c r="K12" s="48" t="s">
        <v>13</v>
      </c>
      <c r="L12" s="48"/>
      <c r="M12" s="21">
        <f>SUM(M7:M11)</f>
        <v>47973.689999999995</v>
      </c>
      <c r="O12" s="9"/>
    </row>
    <row r="13" spans="1:15" ht="19.899999999999999" customHeight="1" x14ac:dyDescent="0.2">
      <c r="A13" s="8"/>
      <c r="B13" s="22"/>
      <c r="C13" s="23"/>
      <c r="D13" s="23"/>
      <c r="E13" s="23"/>
      <c r="F13" s="23"/>
      <c r="G13" s="23"/>
      <c r="H13" s="24"/>
      <c r="I13" s="25"/>
      <c r="J13" s="25"/>
      <c r="K13" s="26"/>
      <c r="L13" s="27"/>
      <c r="M13" s="28"/>
    </row>
    <row r="14" spans="1:15" s="2" customFormat="1" ht="41.45" hidden="1" customHeight="1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7"/>
    </row>
    <row r="15" spans="1:15" s="5" customFormat="1" ht="42" customHeight="1" x14ac:dyDescent="0.2">
      <c r="A15" s="39" t="s">
        <v>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6"/>
    </row>
    <row r="16" spans="1:15" s="12" customFormat="1" ht="15.75" x14ac:dyDescent="0.25">
      <c r="B16" s="29" t="s">
        <v>19</v>
      </c>
      <c r="C16" s="10"/>
      <c r="D16" s="11"/>
      <c r="F16" s="11"/>
      <c r="G16" s="11"/>
      <c r="H16" s="10" t="s">
        <v>21</v>
      </c>
      <c r="I16" s="11"/>
      <c r="J16" s="11"/>
    </row>
  </sheetData>
  <mergeCells count="16">
    <mergeCell ref="H1:M1"/>
    <mergeCell ref="A6:M6"/>
    <mergeCell ref="A2:K2"/>
    <mergeCell ref="A15:K15"/>
    <mergeCell ref="H4:J4"/>
    <mergeCell ref="B4:B5"/>
    <mergeCell ref="C4:C5"/>
    <mergeCell ref="A3:M3"/>
    <mergeCell ref="K4:L4"/>
    <mergeCell ref="E4:G4"/>
    <mergeCell ref="C12:J12"/>
    <mergeCell ref="A4:A5"/>
    <mergeCell ref="D4:D5"/>
    <mergeCell ref="A14:L14"/>
    <mergeCell ref="K12:L12"/>
    <mergeCell ref="M4:M5"/>
  </mergeCells>
  <phoneticPr fontId="0" type="noConversion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Professional</cp:lastModifiedBy>
  <cp:lastPrinted>2026-04-29T11:30:12Z</cp:lastPrinted>
  <dcterms:created xsi:type="dcterms:W3CDTF">2011-05-04T10:33:42Z</dcterms:created>
  <dcterms:modified xsi:type="dcterms:W3CDTF">2026-04-29T12:32:49Z</dcterms:modified>
</cp:coreProperties>
</file>