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0870C57-3859-4340-B128-2324C6F0B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" l="1"/>
  <c r="J18" i="2"/>
  <c r="M18" i="2" l="1"/>
  <c r="N18" i="2" s="1"/>
  <c r="C15" i="2"/>
  <c r="XFC18" i="2" l="1"/>
</calcChain>
</file>

<file path=xl/sharedStrings.xml><?xml version="1.0" encoding="utf-8"?>
<sst xmlns="http://schemas.openxmlformats.org/spreadsheetml/2006/main" count="55" uniqueCount="49">
  <si>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</si>
  <si>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</si>
  <si>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</si>
  <si>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</si>
  <si>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</si>
  <si>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</si>
  <si>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</si>
  <si>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</si>
  <si>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</si>
  <si>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</si>
  <si>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</si>
  <si>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</si>
  <si>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</si>
  <si>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</si>
  <si>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</si>
  <si>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</si>
  <si>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</si>
  <si>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</si>
  <si>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</si>
  <si>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</si>
  <si>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</si>
  <si>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</si>
  <si>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</si>
  <si>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</si>
  <si>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</si>
  <si>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</si>
  <si>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</si>
  <si>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</si>
  <si>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</si>
  <si>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</si>
  <si>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</si>
  <si>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</si>
  <si>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</si>
  <si>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</si>
  <si>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</si>
  <si>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</si>
  <si>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</si>
  <si>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</si>
  <si>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</si>
  <si>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</si>
  <si>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</si>
  <si>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штук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</si>
  <si>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отдела НИО МПР ФГБУ ЦЭПП МЧС России ____________________ Емельянова Е.Н.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ФГБУ ЦЭПП МЧС России                                        ____________________Макаренко Т.Н.                                                                                                                                                                                                                                                                                                                                                                                              
Руководитель контрактной службы                                                               ____________________А.П. Чернявская</t>
  </si>
  <si>
    <t>Одноразовые мундштуки к анализатору паров этанола в выдыхаемом воздухе Динго Е-200</t>
  </si>
  <si>
    <t xml:space="preserve">Ценовое предложение №1 Вх. №26-322 от 25.08.2026 </t>
  </si>
  <si>
    <t xml:space="preserve">Ценовое предложение №2 Вх.№  26-323от 25.08.2026 </t>
  </si>
  <si>
    <t>Ценовое предложение  Вх.№ 26-324 от 25.08.2026</t>
  </si>
  <si>
    <t>Поставка расходных материалов (одноразовых мундштуков (медицинских изделий) для нужд                     ФГБУ ЦЭПП МЧС России</t>
  </si>
  <si>
    <t>Поставка расходных материалов (одноразовых мундштуков (медицинских изделий) для нужд  ФГБУ ЦЭПП МЧС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</si>
</sst>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none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/>
    <xf numFmtId="164" fontId="8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/>
    </xf>
    <xf numFmtId="164" fontId="1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5" borderId="13" xfId="0" applyNumberFormat="1" applyFont="1" applyFill="1" applyBorder="1" applyAlignment="1">
      <alignment horizontal="center" vertical="center" wrapText="1"/>
    </xf>
    <xf numFmtId="0" fontId="15" fillId="5" borderId="13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16" fillId="5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16" fillId="5" borderId="6" xfId="0" applyNumberFormat="1" applyFont="1" applyFill="1" applyBorder="1" applyAlignment="1">
      <alignment horizontal="center" vertical="center" wrapText="1"/>
    </xf>
    <xf numFmtId="0" fontId="16" fillId="5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</xdr:colOff>
      <xdr:row>9</xdr:row>
      <xdr:rowOff>19050</xdr:rowOff>
    </xdr:from>
    <xdr:ext cx="2124075" cy="676275"/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72050" y="4752975"/>
          <a:ext cx="2124075" cy="676275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3</xdr:col>
      <xdr:colOff>0</xdr:colOff>
      <xdr:row>10</xdr:row>
      <xdr:rowOff>0</xdr:rowOff>
    </xdr:from>
    <xdr:ext cx="1704975" cy="428625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33950" y="5419725"/>
          <a:ext cx="1704975" cy="428625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3</xdr:col>
      <xdr:colOff>571500</xdr:colOff>
      <xdr:row>7</xdr:row>
      <xdr:rowOff>66675</xdr:rowOff>
    </xdr:from>
    <xdr:ext cx="2095500" cy="533400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05450" y="3009900"/>
          <a:ext cx="2095500" cy="533400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3"/>
  <sheetViews>
    <sheetView tabSelected="1" topLeftCell="A8" zoomScale="80" zoomScaleNormal="80" workbookViewId="0">
      <selection activeCell="Q20" sqref="Q20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5.85546875" customWidth="1"/>
    <col min="5" max="7" width="17.85546875" customWidth="1"/>
    <col min="8" max="8" width="14.140625" hidden="1" customWidth="1"/>
    <col min="9" max="9" width="14.28515625" hidden="1" customWidth="1"/>
    <col min="10" max="10" width="17" customWidth="1"/>
    <col min="11" max="11" width="14.85546875" customWidth="1"/>
    <col min="12" max="12" width="19.7109375" customWidth="1"/>
    <col min="13" max="13" width="15.85546875" customWidth="1"/>
    <col min="14" max="14" width="22.140625" customWidth="1"/>
    <col min="15" max="15" width="17.7109375" customWidth="1"/>
  </cols>
  <sheetData>
    <row r="1" spans="1:15" ht="30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35" t="s">
        <v>23</v>
      </c>
      <c r="L1" s="35"/>
      <c r="M1" s="35"/>
      <c r="N1" s="35"/>
      <c r="O1" s="35"/>
    </row>
    <row r="2" spans="1:15" ht="18" customHeight="1" x14ac:dyDescent="0.25">
      <c r="A2" s="36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9" customHeight="1" x14ac:dyDescent="0.25">
      <c r="A3" s="38" t="s">
        <v>25</v>
      </c>
      <c r="B3" s="39"/>
      <c r="C3" s="39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ht="30" customHeight="1" x14ac:dyDescent="0.25">
      <c r="A4" s="40"/>
      <c r="B4" s="41"/>
      <c r="C4" s="41"/>
      <c r="D4" s="5" t="s">
        <v>0</v>
      </c>
      <c r="E4" s="45" t="s">
        <v>26</v>
      </c>
      <c r="F4" s="45"/>
      <c r="G4" s="45"/>
      <c r="H4" s="45" t="s">
        <v>27</v>
      </c>
      <c r="I4" s="45"/>
      <c r="J4" s="45"/>
      <c r="K4" s="45"/>
      <c r="L4" s="45" t="s">
        <v>37</v>
      </c>
      <c r="M4" s="45"/>
      <c r="N4" s="45" t="s">
        <v>28</v>
      </c>
      <c r="O4" s="45"/>
    </row>
    <row r="5" spans="1:15" ht="81" customHeight="1" x14ac:dyDescent="0.25">
      <c r="A5" s="40"/>
      <c r="B5" s="41"/>
      <c r="C5" s="41"/>
      <c r="D5" s="5">
        <v>1</v>
      </c>
      <c r="E5" s="46" t="s">
        <v>47</v>
      </c>
      <c r="F5" s="47"/>
      <c r="G5" s="47"/>
      <c r="H5" s="48" t="s">
        <v>29</v>
      </c>
      <c r="I5" s="48"/>
      <c r="J5" s="48"/>
      <c r="K5" s="48"/>
      <c r="L5" s="45" t="s">
        <v>38</v>
      </c>
      <c r="M5" s="45"/>
      <c r="N5" s="49" t="s">
        <v>40</v>
      </c>
      <c r="O5" s="49"/>
    </row>
    <row r="6" spans="1:15" ht="48" customHeight="1" x14ac:dyDescent="0.25">
      <c r="A6" s="50" t="s">
        <v>30</v>
      </c>
      <c r="B6" s="51"/>
      <c r="C6" s="51"/>
      <c r="D6" s="52" t="s">
        <v>31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</row>
    <row r="7" spans="1:15" ht="15.75" x14ac:dyDescent="0.25">
      <c r="A7" s="55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96" customHeight="1" x14ac:dyDescent="0.25">
      <c r="A8" s="57" t="s">
        <v>32</v>
      </c>
      <c r="B8" s="58"/>
      <c r="C8" s="59"/>
      <c r="D8" s="57" t="s">
        <v>33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1"/>
    </row>
    <row r="9" spans="1:15" ht="45" customHeight="1" x14ac:dyDescent="0.25">
      <c r="A9" s="50" t="s">
        <v>18</v>
      </c>
      <c r="B9" s="50"/>
      <c r="C9" s="50"/>
      <c r="D9" s="62" t="s">
        <v>21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5" ht="54" customHeight="1" x14ac:dyDescent="0.25">
      <c r="A10" s="50" t="s">
        <v>34</v>
      </c>
      <c r="B10" s="50"/>
      <c r="C10" s="50"/>
      <c r="D10" s="50" t="s">
        <v>19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33" customHeight="1" x14ac:dyDescent="0.25">
      <c r="A11" s="50" t="s">
        <v>16</v>
      </c>
      <c r="B11" s="50"/>
      <c r="C11" s="50"/>
      <c r="D11" s="50" t="s">
        <v>35</v>
      </c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72" customHeight="1" x14ac:dyDescent="0.25">
      <c r="A12" s="63" t="s">
        <v>17</v>
      </c>
      <c r="B12" s="50"/>
      <c r="C12" s="50"/>
      <c r="D12" s="50" t="s">
        <v>36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.75" x14ac:dyDescent="0.25">
      <c r="A13" s="63" t="s">
        <v>11</v>
      </c>
      <c r="B13" s="50"/>
      <c r="C13" s="50"/>
      <c r="D13" s="50" t="s">
        <v>20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24" customHeight="1" x14ac:dyDescent="0.25">
      <c r="A14" s="64" t="s">
        <v>22</v>
      </c>
      <c r="B14" s="64"/>
      <c r="C14" s="65">
        <v>46259</v>
      </c>
      <c r="D14" s="65"/>
      <c r="E14" s="4"/>
      <c r="F14" s="4"/>
      <c r="G14" s="16"/>
      <c r="H14" s="4"/>
      <c r="I14" s="4"/>
      <c r="J14" s="4"/>
      <c r="K14" s="4"/>
      <c r="L14" s="4"/>
      <c r="M14" s="4"/>
      <c r="N14" s="4"/>
      <c r="O14" s="4"/>
    </row>
    <row r="15" spans="1:15" s="6" customFormat="1" ht="30" customHeight="1" x14ac:dyDescent="0.25">
      <c r="A15" s="57" t="s">
        <v>11</v>
      </c>
      <c r="B15" s="59"/>
      <c r="C15" s="69">
        <f>SUM(O18:O18)</f>
        <v>8742</v>
      </c>
      <c r="D15" s="70"/>
      <c r="E15" s="71" t="s">
        <v>48</v>
      </c>
      <c r="F15" s="72"/>
      <c r="G15" s="72"/>
      <c r="H15" s="72"/>
      <c r="I15" s="72"/>
      <c r="J15" s="72"/>
      <c r="K15" s="72"/>
      <c r="L15" s="72"/>
      <c r="M15" s="72"/>
      <c r="N15" s="72"/>
      <c r="O15" s="73"/>
    </row>
    <row r="16" spans="1:15" s="6" customFormat="1" ht="75" customHeight="1" x14ac:dyDescent="0.25">
      <c r="A16" s="74" t="s">
        <v>0</v>
      </c>
      <c r="B16" s="74" t="s">
        <v>1</v>
      </c>
      <c r="C16" s="77" t="s">
        <v>2</v>
      </c>
      <c r="D16" s="78"/>
      <c r="E16" s="7" t="s">
        <v>44</v>
      </c>
      <c r="F16" s="7" t="s">
        <v>45</v>
      </c>
      <c r="G16" s="7" t="s">
        <v>46</v>
      </c>
      <c r="H16" s="8" t="s">
        <v>13</v>
      </c>
      <c r="I16" s="8" t="s">
        <v>14</v>
      </c>
      <c r="J16" s="79" t="s">
        <v>10</v>
      </c>
      <c r="K16" s="74" t="s">
        <v>12</v>
      </c>
      <c r="L16" s="74" t="s">
        <v>8</v>
      </c>
      <c r="M16" s="74" t="s">
        <v>9</v>
      </c>
      <c r="N16" s="74" t="s">
        <v>6</v>
      </c>
      <c r="O16" s="79" t="s">
        <v>7</v>
      </c>
    </row>
    <row r="17" spans="1:15 16383:16383" s="6" customFormat="1" ht="24" customHeight="1" x14ac:dyDescent="0.25">
      <c r="A17" s="75"/>
      <c r="B17" s="76"/>
      <c r="C17" s="9" t="s">
        <v>3</v>
      </c>
      <c r="D17" s="9" t="s">
        <v>4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0"/>
      <c r="K17" s="75"/>
      <c r="L17" s="75"/>
      <c r="M17" s="75"/>
      <c r="N17" s="75"/>
      <c r="O17" s="80"/>
    </row>
    <row r="18" spans="1:15 16383:16383" s="6" customFormat="1" ht="29.1" customHeight="1" x14ac:dyDescent="0.25">
      <c r="A18" s="17">
        <v>1</v>
      </c>
      <c r="B18" s="33" t="s">
        <v>43</v>
      </c>
      <c r="C18" s="18" t="s">
        <v>41</v>
      </c>
      <c r="D18" s="19">
        <v>600</v>
      </c>
      <c r="E18" s="20">
        <v>14</v>
      </c>
      <c r="F18" s="21">
        <v>15</v>
      </c>
      <c r="G18" s="21">
        <v>14.7</v>
      </c>
      <c r="H18" s="21"/>
      <c r="I18" s="21"/>
      <c r="J18" s="22">
        <f t="shared" ref="J18" si="0">AVERAGE(E18:G18)</f>
        <v>14.566666666666668</v>
      </c>
      <c r="K18" s="23">
        <v>3</v>
      </c>
      <c r="L18" s="19">
        <f t="shared" ref="L18" si="1">STDEV(E18,F18,G18)</f>
        <v>0.51316014394468834</v>
      </c>
      <c r="M18" s="19">
        <f t="shared" ref="M18" si="2">L18/J18*100</f>
        <v>3.5228385167827572</v>
      </c>
      <c r="N18" s="19" t="str">
        <f t="shared" ref="N18" si="3">IF(M18&lt;33,"ОДНОРОДНЫЕ","НЕОДНОРОДНЫЕ")</f>
        <v>ОДНОРОДНЫЕ</v>
      </c>
      <c r="O18" s="24">
        <v>8742</v>
      </c>
      <c r="XFC18" s="6">
        <f>SUM(A18:XFB18)</f>
        <v>9408.3026653273937</v>
      </c>
    </row>
    <row r="19" spans="1:15 16383:16383" s="6" customFormat="1" ht="29.1" customHeight="1" x14ac:dyDescent="0.25">
      <c r="A19" s="25"/>
      <c r="B19" s="34"/>
      <c r="C19" s="27"/>
      <c r="D19" s="25"/>
      <c r="E19" s="28"/>
      <c r="F19" s="29"/>
      <c r="G19" s="29"/>
      <c r="H19" s="29"/>
      <c r="I19" s="29"/>
      <c r="J19" s="29"/>
      <c r="K19" s="30"/>
      <c r="L19" s="25"/>
      <c r="M19" s="25"/>
      <c r="N19" s="25"/>
      <c r="O19" s="31"/>
    </row>
    <row r="20" spans="1:15 16383:16383" s="6" customFormat="1" ht="15.75" x14ac:dyDescent="0.25">
      <c r="A20" s="25"/>
      <c r="B20" s="26"/>
      <c r="C20" s="27"/>
      <c r="D20" s="25"/>
      <c r="E20" s="28"/>
      <c r="F20" s="29"/>
      <c r="G20" s="29"/>
      <c r="H20" s="29"/>
      <c r="I20" s="29"/>
      <c r="J20" s="32"/>
      <c r="K20" s="30"/>
      <c r="L20" s="25"/>
      <c r="M20" s="25"/>
      <c r="N20" s="25"/>
      <c r="O20" s="31"/>
    </row>
    <row r="21" spans="1:15 16383:16383" s="6" customFormat="1" ht="15.75" x14ac:dyDescent="0.25">
      <c r="A21" s="25"/>
      <c r="B21" s="26"/>
      <c r="C21" s="27"/>
      <c r="D21" s="25"/>
      <c r="E21" s="28"/>
      <c r="F21" s="29"/>
      <c r="G21" s="29"/>
      <c r="H21" s="29"/>
      <c r="I21" s="29"/>
      <c r="J21" s="32"/>
      <c r="K21" s="30"/>
      <c r="L21" s="25"/>
      <c r="M21" s="25"/>
      <c r="N21" s="25"/>
      <c r="O21" s="31"/>
    </row>
    <row r="22" spans="1:15 16383:16383" s="6" customFormat="1" ht="51" customHeight="1" x14ac:dyDescent="0.25">
      <c r="A22" s="66" t="s">
        <v>39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 16383:16383" s="6" customFormat="1" ht="12" customHeight="1" x14ac:dyDescent="0.25">
      <c r="A23" s="4"/>
      <c r="B23" s="10"/>
      <c r="C23" s="11"/>
      <c r="D23" s="11"/>
      <c r="E23" s="12"/>
      <c r="F23" s="13"/>
      <c r="G23" s="13"/>
      <c r="H23" s="13"/>
      <c r="I23" s="13"/>
      <c r="J23" s="14"/>
      <c r="K23" s="15"/>
      <c r="L23" s="4"/>
      <c r="M23" s="4"/>
      <c r="N23" s="4"/>
      <c r="O23" s="14"/>
    </row>
    <row r="24" spans="1:15 16383:16383" s="6" customFormat="1" ht="111" customHeight="1" x14ac:dyDescent="0.25">
      <c r="A24" s="67" t="s">
        <v>42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</row>
    <row r="25" spans="1:15 16383:16383" ht="24" customHeight="1" x14ac:dyDescent="0.25"/>
    <row r="26" spans="1:15 16383:16383" ht="30" customHeight="1" x14ac:dyDescent="0.25"/>
    <row r="27" spans="1:15 16383:16383" ht="27" customHeight="1" x14ac:dyDescent="0.25"/>
    <row r="28" spans="1:15 16383:16383" ht="24" customHeight="1" x14ac:dyDescent="0.25"/>
    <row r="29" spans="1:15 16383:16383" ht="21" customHeight="1" x14ac:dyDescent="0.25"/>
    <row r="30" spans="1:15 16383:16383" ht="21" customHeight="1" x14ac:dyDescent="0.25">
      <c r="E30" s="1"/>
    </row>
    <row r="31" spans="1:15 16383:16383" ht="21" customHeight="1" x14ac:dyDescent="0.25"/>
    <row r="32" spans="1:15 16383:16383" ht="21" customHeight="1" x14ac:dyDescent="0.25"/>
    <row r="33" ht="138" customHeight="1" x14ac:dyDescent="0.25"/>
  </sheetData>
  <mergeCells count="43">
    <mergeCell ref="A22:O22"/>
    <mergeCell ref="A24:O24"/>
    <mergeCell ref="A15:B15"/>
    <mergeCell ref="C15:D15"/>
    <mergeCell ref="E15:O15"/>
    <mergeCell ref="A16:A17"/>
    <mergeCell ref="B16:B17"/>
    <mergeCell ref="C16:D16"/>
    <mergeCell ref="J16:J17"/>
    <mergeCell ref="K16:K17"/>
    <mergeCell ref="L16:L17"/>
    <mergeCell ref="M16:M17"/>
    <mergeCell ref="N16:N17"/>
    <mergeCell ref="O16:O17"/>
    <mergeCell ref="A12:C12"/>
    <mergeCell ref="D12:O12"/>
    <mergeCell ref="A13:C13"/>
    <mergeCell ref="D13:O13"/>
    <mergeCell ref="A14:B14"/>
    <mergeCell ref="C14:D14"/>
    <mergeCell ref="A9:C9"/>
    <mergeCell ref="D9:O9"/>
    <mergeCell ref="A10:C10"/>
    <mergeCell ref="D10:O10"/>
    <mergeCell ref="A11:C11"/>
    <mergeCell ref="D11:O11"/>
    <mergeCell ref="A6:C6"/>
    <mergeCell ref="D6:O6"/>
    <mergeCell ref="A7:O7"/>
    <mergeCell ref="A8:C8"/>
    <mergeCell ref="D8:O8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</mergeCells>
  <conditionalFormatting sqref="N18:N19">
    <cfRule type="containsText" dxfId="17" priority="1" operator="containsText" text="НЕОДНОРОДНЫЕ">
      <formula>NOT(ISERROR(SEARCH("НЕОДНОРОДНЫЕ",N18)))</formula>
    </cfRule>
    <cfRule type="containsText" dxfId="16" priority="2" operator="containsText" text="ОДНОРОДНЫЕ">
      <formula>NOT(ISERROR(SEARCH("ОДНОРОДНЫЕ",N18)))</formula>
    </cfRule>
    <cfRule type="containsText" dxfId="15" priority="3" operator="containsText" text="НЕОДНОРОДНЫЕ">
      <formula>NOT(ISERROR(SEARCH("НЕОДНОРОДНЫЕ",N18)))</formula>
    </cfRule>
    <cfRule type="containsText" dxfId="14" priority="4" operator="containsText" text="НЕ">
      <formula>NOT(ISERROR(SEARCH("НЕ",N18)))</formula>
    </cfRule>
    <cfRule type="containsText" dxfId="13" priority="5" operator="containsText" text="ОДНОРОДНЫЕ">
      <formula>NOT(ISERROR(SEARCH("ОДНОРОДНЫЕ",N18)))</formula>
    </cfRule>
    <cfRule type="containsText" dxfId="12" priority="6" operator="containsText" text="НЕОДНОРОДНЫЕ">
      <formula>NOT(ISERROR(SEARCH("НЕОДНОРОДНЫЕ",N18)))</formula>
    </cfRule>
  </conditionalFormatting>
  <conditionalFormatting sqref="N20:N21">
    <cfRule type="containsText" dxfId="11" priority="283" operator="containsText" text="НЕОДНОРОДНЫЕ">
      <formula>NOT(ISERROR(SEARCH(НЕОДНОРОДНЫЕ,N20)))</formula>
    </cfRule>
    <cfRule type="containsText" dxfId="10" priority="284" operator="containsText" text="ОДНОРОДНЫЕ">
      <formula>NOT(ISERROR(SEARCH(ОДНОРОДНЫЕ,N20)))</formula>
    </cfRule>
    <cfRule type="containsText" dxfId="9" priority="285" operator="containsText" text="НЕОДНОРОДНЫЕ">
      <formula>NOT(ISERROR(SEARCH(НЕОДНОРОДНЫЕ,N20)))</formula>
    </cfRule>
    <cfRule type="containsText" dxfId="8" priority="286" operator="containsText" text="НЕ">
      <formula>NOT(ISERROR(SEARCH(НЕ,N20)))</formula>
    </cfRule>
    <cfRule type="containsText" dxfId="7" priority="287" operator="containsText" text="ОДНОРОДНЫЕ">
      <formula>NOT(ISERROR(SEARCH(ОДНОРОДНЫЕ,N20)))</formula>
    </cfRule>
    <cfRule type="containsText" dxfId="6" priority="288" operator="containsText" text="НЕОДНОРОДНЫЕ">
      <formula>NOT(ISERROR(SEARCH(НЕОДНОРОДНЫЕ,N20)))</formula>
    </cfRule>
  </conditionalFormatting>
  <conditionalFormatting sqref="N23">
    <cfRule type="containsText" dxfId="5" priority="415" operator="containsText" text="НЕОДНОРОДНЫЕ">
      <formula>NOT(ISERROR(SEARCH(НЕОДНОРОДНЫЕ,N23)))</formula>
    </cfRule>
    <cfRule type="containsText" dxfId="4" priority="416" operator="containsText" text="ОДНОРОДНЫЕ">
      <formula>NOT(ISERROR(SEARCH(ОДНОРОДНЫЕ,N23)))</formula>
    </cfRule>
    <cfRule type="containsText" dxfId="3" priority="417" operator="containsText" text="НЕОДНОРОДНЫЕ">
      <formula>NOT(ISERROR(SEARCH(НЕОДНОРОДНЫЕ,N23)))</formula>
    </cfRule>
    <cfRule type="containsText" dxfId="2" priority="418" operator="containsText" text="НЕ">
      <formula>NOT(ISERROR(SEARCH(НЕ,N23)))</formula>
    </cfRule>
    <cfRule type="containsText" dxfId="1" priority="419" operator="containsText" text="ОДНОРОДНЫЕ">
      <formula>NOT(ISERROR(SEARCH(ОДНОРОДНЫЕ,N23)))</formula>
    </cfRule>
    <cfRule type="containsText" dxfId="0" priority="420" operator="containsText" text="НЕОДНОРОДНЫЕ">
      <formula>NOT(ISERROR(SEARCH(НЕОДНОРОДНЫЕ,N23)))</formula>
    </cfRule>
  </conditionalFormatting>
  <pageMargins left="0.78740157480314965" right="0.39370078740157483" top="0.78740157480314965" bottom="0.39370078740157483" header="0" footer="0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2026-09-02T15:23:30Z</dcterms:modified>
</cp:coreProperties>
</file>