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3BB6528E-D77A-4CF4-A4B3-0ACBAC7014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" i="1" l="1"/>
  <c r="I4" i="1"/>
  <c r="K4" i="1"/>
  <c r="L4" i="1" s="1"/>
  <c r="M4" i="1" s="1"/>
  <c r="N4" i="1" s="1"/>
  <c r="J5" i="1" s="1"/>
  <c r="J4" i="1" l="1"/>
</calcChain>
</file>

<file path=xl/sharedStrings.xml><?xml version="1.0" encoding="utf-8"?>
<sst xmlns="http://schemas.openxmlformats.org/spreadsheetml/2006/main" count="26" uniqueCount="26">
  <si>
    <t>№</t>
  </si>
  <si>
    <t>Ед. изм</t>
  </si>
  <si>
    <t>Наименование предмета контракта</t>
  </si>
  <si>
    <t>Кол-во</t>
  </si>
  <si>
    <t>Коммерческие предложения (руб./ед.изм.)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</si>
  <si>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</si>
  <si>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</si>
  <si>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</si>
  <si>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Цена за единицу изм. (руб.)</t>
  </si>
  <si>
    <t>Цена за единицу изм. с округлением (вниз) до сотых долей после запятой (руб.)</t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</si>
  <si>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</si>
  <si>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Однородность совокупности значений выявленных цен, используемых в расчете Н(М)ЦК, ЦКЕП</t>
  </si>
  <si>
    <t>Н(М)ЦК, ЦКЕП контракта с учетом округления цены за единицу (руб.)</t>
  </si>
  <si>
    <t>Н(М)ЦК, ЦКЕП, определяемая методом сопоставимых рыночных цен (анализа рынка)*</t>
  </si>
  <si>
    <t>В результате проведенного расчета Н(М)ЦК, ЦКЕП контракта составила:</t>
  </si>
  <si>
    <t>рублей</t>
  </si>
  <si>
    <t xml:space="preserve">Расчет Н(М)ЦК ЦКЕП произвел: </t>
  </si>
  <si>
    <t>Расчет начальной (максимальной) цены контракта, цены контракта, заключаемого с единственным поставщиком (подрядчиком, исполнителем) (Н(М)ЦК, ЦКЕП)</t>
  </si>
  <si>
    <t>шт</t>
  </si>
  <si>
    <t>Конверт почтовый маркированный литер А 110*220 без окна</t>
  </si>
  <si>
    <t>цена источника 3 Контракт № 100031035126100007</t>
  </si>
  <si>
    <t>цена источника 1  Комм. предложение от 31.03.2026</t>
  </si>
  <si>
    <t>цена источника 2
Комм. предложение от 01.04.2026</t>
  </si>
  <si>
    <t>Начальник ОМТО УПП и СП ЦТАо</t>
  </si>
  <si>
    <t>капитан вн. службы</t>
  </si>
  <si>
    <t>А.В. Ломоносов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</si>
</sst>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"/>
  </numFmts>
  <fonts count="13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7" fillId="0" borderId="0" xfId="0" applyFont="1" applyAlignment="1">
      <alignment horizontal="center" vertical="top"/>
    </xf>
    <xf numFmtId="0" fontId="7" fillId="0" borderId="0" xfId="0" applyFont="1"/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0" xfId="0" applyFont="1" applyFill="1" applyAlignment="1" applyProtection="1">
      <alignment vertical="center"/>
      <protection locked="0"/>
    </xf>
    <xf numFmtId="0" fontId="6" fillId="0" borderId="0" xfId="0" applyFont="1"/>
    <xf numFmtId="0" fontId="6" fillId="0" borderId="0" xfId="0" applyFont="1" applyAlignment="1" applyProtection="1">
      <alignment wrapText="1"/>
      <protection locked="0"/>
    </xf>
    <xf numFmtId="164" fontId="6" fillId="0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wrapText="1"/>
      <protection locked="0"/>
    </xf>
    <xf numFmtId="164" fontId="6" fillId="0" borderId="0" xfId="0" applyNumberFormat="1" applyFont="1" applyFill="1" applyAlignment="1" applyProtection="1">
      <alignment vertical="center"/>
      <protection locked="0"/>
    </xf>
    <xf numFmtId="0" fontId="7" fillId="0" borderId="0" xfId="0" applyFont="1" applyAlignment="1"/>
    <xf numFmtId="14" fontId="0" fillId="0" borderId="0" xfId="0" applyNumberFormat="1" applyBorder="1" applyAlignment="1"/>
    <xf numFmtId="0" fontId="5" fillId="0" borderId="0" xfId="0" applyFont="1" applyFill="1" applyBorder="1" applyAlignment="1" applyProtection="1">
      <alignment horizontal="center" vertical="center"/>
      <protection locked="0"/>
    </xf>
    <xf numFmtId="14" fontId="7" fillId="0" borderId="0" xfId="0" applyNumberFormat="1" applyFont="1" applyBorder="1"/>
    <xf numFmtId="0" fontId="7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0" fillId="0" borderId="0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>
      <alignment horizontal="left" wrapText="1"/>
    </xf>
    <xf numFmtId="0" fontId="6" fillId="0" borderId="0" xfId="0" applyFont="1" applyAlignment="1" applyProtection="1">
      <alignment horizontal="left" wrapText="1"/>
      <protection locked="0"/>
    </xf>
    <xf numFmtId="0" fontId="0" fillId="0" borderId="0" xfId="0" applyAlignment="1">
      <alignment horizontal="left"/>
    </xf>
    <xf numFmtId="0" fontId="0" fillId="0" borderId="0" xfId="0"/>
    <xf numFmtId="164" fontId="6" fillId="0" borderId="0" xfId="0" applyNumberFormat="1" applyFont="1" applyFill="1" applyAlignment="1" applyProtection="1">
      <alignment horizontal="left" vertical="center"/>
      <protection locked="0"/>
    </xf>
    <xf numFmtId="0" fontId="6" fillId="0" borderId="0" xfId="0" applyFont="1" applyAlignment="1"/>
    <xf numFmtId="0" fontId="0" fillId="0" borderId="0" xfId="0" applyAlignment="1"/>
    <xf numFmtId="0" fontId="4" fillId="0" borderId="0" xfId="0" applyFont="1" applyAlignment="1" applyProtection="1">
      <alignment horizontal="left" vertical="top" wrapText="1"/>
      <protection locked="0"/>
    </xf>
    <xf numFmtId="0" fontId="12" fillId="0" borderId="0" xfId="0" applyFont="1" applyAlignment="1"/>
    <xf numFmtId="0" fontId="6" fillId="0" borderId="0" xfId="0" applyFont="1" applyAlignment="1">
      <alignment horizontal="left"/>
    </xf>
    <xf numFmtId="0" fontId="0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2</xdr:row>
      <xdr:rowOff>952500</xdr:rowOff>
    </xdr:from>
    <xdr:to>
      <xdr:col>10</xdr:col>
      <xdr:colOff>0</xdr:colOff>
      <xdr:row>2</xdr:row>
      <xdr:rowOff>1304925</xdr:rowOff>
    </xdr:to>
    <xdr:pic>
      <xdr:nvPicPr>
        <xdr:cNvPr id="1403" name="Picture 1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53225" y="24288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2</xdr:row>
      <xdr:rowOff>923925</xdr:rowOff>
    </xdr:from>
    <xdr:to>
      <xdr:col>8</xdr:col>
      <xdr:colOff>1019175</xdr:colOff>
      <xdr:row>2</xdr:row>
      <xdr:rowOff>1362075</xdr:rowOff>
    </xdr:to>
    <xdr:pic>
      <xdr:nvPicPr>
        <xdr:cNvPr id="1404" name="Picture 2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24525" y="24003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2</xdr:row>
      <xdr:rowOff>1600200</xdr:rowOff>
    </xdr:from>
    <xdr:to>
      <xdr:col>10</xdr:col>
      <xdr:colOff>1504950</xdr:colOff>
      <xdr:row>2</xdr:row>
      <xdr:rowOff>1962150</xdr:rowOff>
    </xdr:to>
    <xdr:pic>
      <xdr:nvPicPr>
        <xdr:cNvPr id="1405" name="Picture 5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05725" y="307657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266700</xdr:colOff>
      <xdr:row>2</xdr:row>
      <xdr:rowOff>1400175</xdr:rowOff>
    </xdr:from>
    <xdr:to>
      <xdr:col>10</xdr:col>
      <xdr:colOff>419100</xdr:colOff>
      <xdr:row>2</xdr:row>
      <xdr:rowOff>1628775</xdr:rowOff>
    </xdr:to>
    <xdr:pic>
      <xdr:nvPicPr>
        <xdr:cNvPr id="1406" name="Picture 6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953375" y="28765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zoomScale="103" zoomScaleNormal="91" workbookViewId="0">
      <selection activeCell="G3" sqref="G3"/>
    </sheetView>
  </sheetViews>
  <sheetFormatPr defaultRowHeight="12.75" x14ac:dyDescent="0.2"/>
  <cols>
    <col min="1" max="1" width="3.140625" style="2" customWidth="1"/>
    <col min="2" max="2" width="24" style="2" customWidth="1"/>
    <col min="3" max="4" width="7.140625" style="2" customWidth="1"/>
    <col min="5" max="6" width="12.5703125" style="2" customWidth="1"/>
    <col min="7" max="7" width="12" style="2" customWidth="1"/>
    <col min="8" max="8" width="15.5703125" style="2" customWidth="1"/>
    <col min="9" max="9" width="15.42578125" style="2" customWidth="1"/>
    <col min="10" max="10" width="14.28515625" style="2" customWidth="1"/>
    <col min="11" max="11" width="22.7109375" style="2" customWidth="1"/>
    <col min="12" max="12" width="12.85546875" style="2" customWidth="1"/>
    <col min="13" max="13" width="9.42578125" style="2" bestFit="1" customWidth="1"/>
    <col min="14" max="14" width="11" style="2" bestFit="1" customWidth="1"/>
    <col min="15" max="16384" width="9.140625" style="2"/>
  </cols>
  <sheetData>
    <row r="1" spans="1:15" s="15" customFormat="1" ht="39" customHeight="1" x14ac:dyDescent="0.25">
      <c r="A1" s="32" t="s">
        <v>17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5" ht="39" customHeight="1" x14ac:dyDescent="0.2">
      <c r="A2" s="30" t="s">
        <v>0</v>
      </c>
      <c r="B2" s="30" t="s">
        <v>2</v>
      </c>
      <c r="C2" s="30" t="s">
        <v>1</v>
      </c>
      <c r="D2" s="30" t="s">
        <v>3</v>
      </c>
      <c r="E2" s="30" t="s">
        <v>4</v>
      </c>
      <c r="F2" s="30"/>
      <c r="G2" s="30"/>
      <c r="H2" s="33" t="s">
        <v>11</v>
      </c>
      <c r="I2" s="33"/>
      <c r="J2" s="33"/>
      <c r="K2" s="31" t="s">
        <v>13</v>
      </c>
      <c r="L2" s="31"/>
      <c r="M2" s="31"/>
      <c r="N2" s="31"/>
    </row>
    <row r="3" spans="1:15" ht="159" customHeight="1" x14ac:dyDescent="0.2">
      <c r="A3" s="30"/>
      <c r="B3" s="30"/>
      <c r="C3" s="30"/>
      <c r="D3" s="30"/>
      <c r="E3" s="3" t="s">
        <v>21</v>
      </c>
      <c r="F3" s="3" t="s">
        <v>22</v>
      </c>
      <c r="G3" s="3" t="s">
        <v>20</v>
      </c>
      <c r="H3" s="3" t="s">
        <v>7</v>
      </c>
      <c r="I3" s="3" t="s">
        <v>5</v>
      </c>
      <c r="J3" s="3" t="s">
        <v>6</v>
      </c>
      <c r="K3" s="8" t="s">
        <v>10</v>
      </c>
      <c r="L3" s="7" t="s">
        <v>8</v>
      </c>
      <c r="M3" s="7" t="s">
        <v>9</v>
      </c>
      <c r="N3" s="7" t="s">
        <v>12</v>
      </c>
    </row>
    <row r="4" spans="1:15" ht="39" customHeight="1" x14ac:dyDescent="0.2">
      <c r="A4" s="3">
        <v>1</v>
      </c>
      <c r="B4" s="29" t="s">
        <v>19</v>
      </c>
      <c r="C4" s="4" t="s">
        <v>18</v>
      </c>
      <c r="D4" s="4">
        <v>330</v>
      </c>
      <c r="E4" s="27">
        <v>60</v>
      </c>
      <c r="F4" s="27">
        <v>60</v>
      </c>
      <c r="G4" s="27">
        <v>60</v>
      </c>
      <c r="H4" s="24">
        <f t="shared" ref="H4" si="0">AVERAGE(E4:G4)</f>
        <v>60</v>
      </c>
      <c r="I4" s="25">
        <f t="shared" ref="I4" si="1">STDEV(E4:G4)</f>
        <v>0</v>
      </c>
      <c r="J4" s="25">
        <f t="shared" ref="J4" si="2">I4/H4*100</f>
        <v>0</v>
      </c>
      <c r="K4" s="6">
        <f t="shared" ref="K4" si="3">((D4/3)*(SUM(E4:G4)))</f>
        <v>19800</v>
      </c>
      <c r="L4" s="5">
        <f t="shared" ref="L4" si="4">K4/D4</f>
        <v>60</v>
      </c>
      <c r="M4" s="6">
        <f t="shared" ref="M4" si="5">ROUNDDOWN(L4,2)</f>
        <v>60</v>
      </c>
      <c r="N4" s="6">
        <f t="shared" ref="N4" si="6">M4*D4</f>
        <v>19800</v>
      </c>
    </row>
    <row r="5" spans="1:15" s="1" customFormat="1" ht="20.25" customHeight="1" x14ac:dyDescent="0.25">
      <c r="A5" s="34" t="s">
        <v>14</v>
      </c>
      <c r="B5" s="34"/>
      <c r="C5" s="34"/>
      <c r="D5" s="34"/>
      <c r="E5" s="34"/>
      <c r="F5" s="34"/>
      <c r="G5" s="34"/>
      <c r="H5" s="34"/>
      <c r="I5" s="34"/>
      <c r="J5" s="26">
        <f>SUM(N4:N4)</f>
        <v>19800</v>
      </c>
      <c r="K5" s="28" t="s">
        <v>15</v>
      </c>
      <c r="L5" s="21"/>
      <c r="M5" s="20"/>
      <c r="N5" s="20"/>
    </row>
    <row r="6" spans="1:15" s="1" customFormat="1" ht="29.25" customHeight="1" x14ac:dyDescent="0.25">
      <c r="A6" s="36" t="s">
        <v>16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5" s="1" customFormat="1" ht="15.75" customHeight="1" x14ac:dyDescent="0.25">
      <c r="A7" s="41" t="s">
        <v>23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1:15" s="1" customFormat="1" ht="22.5" customHeight="1" x14ac:dyDescent="0.25">
      <c r="A8" s="35" t="s">
        <v>24</v>
      </c>
      <c r="B8" s="39"/>
      <c r="C8" s="39"/>
      <c r="D8" s="39"/>
      <c r="E8" s="39"/>
      <c r="F8" s="14"/>
      <c r="G8" s="40"/>
      <c r="H8" s="40"/>
      <c r="I8" s="9"/>
      <c r="J8" s="9"/>
      <c r="K8" s="9" t="s">
        <v>25</v>
      </c>
      <c r="L8" s="9"/>
      <c r="M8" s="9"/>
      <c r="N8" s="9"/>
    </row>
    <row r="9" spans="1:15" s="1" customFormat="1" ht="21.75" hidden="1" customHeight="1" x14ac:dyDescent="0.25">
      <c r="A9" s="39"/>
      <c r="B9" s="39"/>
      <c r="C9" s="39"/>
      <c r="D9" s="39"/>
      <c r="E9" s="39"/>
      <c r="F9" s="14"/>
      <c r="G9" s="14"/>
      <c r="H9" s="16"/>
      <c r="I9" s="9"/>
      <c r="J9" s="9"/>
      <c r="K9" s="9"/>
      <c r="L9" s="9"/>
      <c r="M9" s="9"/>
      <c r="N9" s="9"/>
    </row>
    <row r="10" spans="1:15" s="23" customFormat="1" ht="15.75" x14ac:dyDescent="0.25">
      <c r="A10" s="43"/>
      <c r="B10" s="44"/>
      <c r="C10" s="44"/>
      <c r="D10" s="44"/>
      <c r="E10" s="11"/>
      <c r="F10" s="12"/>
      <c r="G10" s="13"/>
      <c r="H10" s="17"/>
      <c r="I10" s="9"/>
      <c r="J10" s="9"/>
      <c r="K10" s="9"/>
      <c r="L10" s="9"/>
      <c r="M10" s="9"/>
      <c r="N10" s="9"/>
      <c r="O10" s="22"/>
    </row>
    <row r="11" spans="1:15" s="23" customFormat="1" ht="16.5" customHeight="1" x14ac:dyDescent="0.25">
      <c r="A11" s="45"/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2"/>
      <c r="N11" s="2"/>
      <c r="O11" s="22"/>
    </row>
    <row r="12" spans="1:15" ht="80.25" customHeight="1" x14ac:dyDescent="0.25">
      <c r="A12" s="35"/>
      <c r="B12" s="35"/>
      <c r="C12" s="35"/>
      <c r="D12" s="10"/>
      <c r="E12" s="11"/>
      <c r="F12" s="12"/>
      <c r="G12" s="37"/>
      <c r="H12" s="38"/>
      <c r="I12" s="9"/>
      <c r="J12" s="9"/>
      <c r="K12" s="9"/>
      <c r="L12" s="9"/>
      <c r="M12" s="9"/>
      <c r="N12" s="9"/>
    </row>
    <row r="13" spans="1:15" ht="15.75" customHeight="1" x14ac:dyDescent="0.2">
      <c r="H13" s="18"/>
    </row>
    <row r="14" spans="1:15" s="9" customFormat="1" ht="48" customHeight="1" x14ac:dyDescent="0.2">
      <c r="A14" s="2"/>
      <c r="B14" s="2"/>
      <c r="C14" s="2"/>
      <c r="D14" s="2"/>
      <c r="E14" s="2"/>
      <c r="F14" s="2"/>
      <c r="G14" s="2"/>
      <c r="H14" s="19"/>
      <c r="I14" s="2"/>
      <c r="J14" s="2"/>
      <c r="K14" s="2"/>
      <c r="L14" s="2"/>
      <c r="M14" s="2"/>
      <c r="N14" s="2"/>
    </row>
    <row r="15" spans="1:15" s="9" customFormat="1" ht="18.7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5" s="9" customFormat="1" ht="11.2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9.5" customHeight="1" x14ac:dyDescent="0.2"/>
    <row r="18" spans="1:14" s="9" customFormat="1" ht="48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6.5" customHeight="1" x14ac:dyDescent="0.2"/>
  </sheetData>
  <mergeCells count="17">
    <mergeCell ref="A5:I5"/>
    <mergeCell ref="A12:C12"/>
    <mergeCell ref="A6:N6"/>
    <mergeCell ref="G12:H12"/>
    <mergeCell ref="A8:E9"/>
    <mergeCell ref="G8:H8"/>
    <mergeCell ref="A7:N7"/>
    <mergeCell ref="A10:D10"/>
    <mergeCell ref="A11:L11"/>
    <mergeCell ref="C2:C3"/>
    <mergeCell ref="D2:D3"/>
    <mergeCell ref="E2:G2"/>
    <mergeCell ref="K2:N2"/>
    <mergeCell ref="A1:N1"/>
    <mergeCell ref="H2:J2"/>
    <mergeCell ref="A2:A3"/>
    <mergeCell ref="B2:B3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</cp:lastModifiedBy>
  <cp:lastPrinted>2025-10-14T07:21:30Z</cp:lastPrinted>
  <dcterms:created xsi:type="dcterms:W3CDTF">2014-01-15T18:15:09Z</dcterms:created>
  <dcterms:modified xsi:type="dcterms:W3CDTF">2026-07-14T07:06:23Z</dcterms:modified>
</cp:coreProperties>
</file>