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ppfileserv\Общая\1.1. ОТДЕЛЫ\6. ДОГОВОРА, ЗАКУПКИ\ООД\Незамерзайка\2026\"/>
    </mc:Choice>
  </mc:AlternateContent>
  <xr:revisionPtr revIDLastSave="0" documentId="13_ncr:1_{39E8B7BD-1710-4A0F-9E18-4A8B08691CE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НМЦК" sheetId="1" r:id="rId1"/>
  </sheets>
  <definedNames>
    <definedName name="_xlnm.Print_Area" localSheetId="0">НМЦК!$A$1:$T$20</definedName>
  </definedNames>
  <calcPr calcId="181029" refMode="R1C1"/>
</workbook>
</file>

<file path=xl/calcChain.xml><?xml version="1.0" encoding="utf-8"?>
<calcChain xmlns="http://schemas.openxmlformats.org/spreadsheetml/2006/main">
  <c r="Q18" i="1" l="1"/>
  <c r="O18" i="1" l="1"/>
  <c r="R18" i="1" l="1"/>
  <c r="S18" i="1" s="1"/>
  <c r="T18" i="1"/>
  <c r="C15" i="1" l="1"/>
</calcChain>
</file>

<file path=xl/sharedStrings.xml><?xml version="1.0" encoding="utf-8"?>
<sst xmlns="http://schemas.openxmlformats.org/spreadsheetml/2006/main" count="59" uniqueCount="50">
  <si>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</si>
  <si>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</si>
  <si>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</si>
  <si>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№ п/п</t>
  </si>
  <si>
    <t>Наименование</t>
  </si>
  <si>
    <t>Характеристики объекта закупки</t>
  </si>
  <si>
    <t>Кол-во позиций (всего)</t>
  </si>
  <si>
    <t>Единица измерения</t>
  </si>
  <si>
    <t>В соответствии с описанием объекта закупки (Техническое задание - Приложение № 1)</t>
  </si>
  <si>
    <t>см. таблицу</t>
  </si>
  <si>
    <t>В соответствии с Общероссийским классификатором единиц измерения (ОКЕИ) ОК 015-94 (МК 002-97) (Постановление Госстандарта РФ 26.12.1994 №366</t>
  </si>
  <si>
    <t>Используемый метод определения начальной (максимальной) цены контракта (далее - НМЦК),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</si>
  <si>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</si>
  <si>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Расчетные формулы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</si>
  <si>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</si>
  <si>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</si>
  <si>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 xml:space="preserve">средняя арифметическая величина цены единицы товара, работы, услуги - &lt;ц&gt; </t>
  </si>
  <si>
    <t>отношение суммы цен единицы товара, указанных во всех ценовых предложениях к количеству полученных ценовых предложений</t>
  </si>
  <si>
    <r>
      <rPr>
        <sz val="12"/>
        <color rgb="FF000000"/>
        <rFont val="Times New Roman"/>
        <family val="1"/>
        <charset val="204"/>
      </rPr>
      <t xml:space="preserve">среднее квадратичное отклонение </t>
    </r>
    <r>
      <rPr>
        <sz val="16"/>
        <color rgb="FF000000"/>
        <rFont val="Times New Roman"/>
        <family val="1"/>
        <charset val="204"/>
      </rPr>
      <t>σ</t>
    </r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</si>
  <si>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</si>
  <si>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коэффициент вариации V</t>
  </si>
  <si>
    <t>Совокупность цен принимается однородной при значении коэффициента вариации менее 33%</t>
  </si>
  <si>
    <t>начальная (максимальная) цена контракта для каждого предмета закупки (рыночная стоимость)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</si>
  <si>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</si>
  <si>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Начальная (максимальная) цена контракта</t>
  </si>
  <si>
    <t>сумма НМЦК всех предметов закупки</t>
  </si>
  <si>
    <t>Дата составления</t>
  </si>
  <si>
    <t>Наименование товара, работ, услуг</t>
  </si>
  <si>
    <t>Ценовое предложение №4 Вх.№ 23-37 от 09.03.2023</t>
  </si>
  <si>
    <t>Ценовое предложение №4</t>
  </si>
  <si>
    <t>Ценовое предложение №5 Вх.№ 23-38 от 09.03.2023</t>
  </si>
  <si>
    <t>Средн. арифм.</t>
  </si>
  <si>
    <t>Кол-во источников</t>
  </si>
  <si>
    <t>Сред.квадр.откл.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</si>
  <si>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</si>
  <si>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</si>
  <si>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</si>
  <si>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</si>
  <si>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</si>
  <si>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</si>
  <si>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</si>
  <si>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r>
      <t xml:space="preserve"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отделения (обеспечения деятельности) Уральского филиала ФГБУ ЦЭПП МЧС России ___________________А.М. Мусин 
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проверили: 
Главный бухгалтер Уральского филиала ФГБУ ЦЭПП МЧС России                                                      _______________И.В. Пшеницина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Times New Roman"/>
        <family val="1"/>
        <charset val="204"/>
      </rPr>
      <t>Заместитель начальника Уральского филиала ФГБУ ЦЭПП МЧС России                                             _______________А.В. Богданова</t>
    </r>
  </si>
  <si>
    <t>Объём</t>
  </si>
  <si>
    <t>шт.</t>
  </si>
  <si>
    <t xml:space="preserve">Поставка жидкости стеклоомывающей низкозамерзающей для автомобилей Уральского филиала ФГБУ ЦЭПП МЧС России
</t>
  </si>
  <si>
    <t>Жидкость стеклоомывающая низкозамерзающая для автомобилей</t>
  </si>
  <si>
    <t>Поставка жидкости стеклоомывающей низкозамерзающей для автомобилей Уральского филиала ФГБУ ЦЭПП МЧС России</t>
  </si>
  <si>
    <t xml:space="preserve">Ценовое предложение №1 Вх. № 119-736  от 24.07.2026 </t>
  </si>
  <si>
    <t xml:space="preserve">Ценовое предложение №2 Вх. № 119-735  от 24.07.2026 </t>
  </si>
  <si>
    <t xml:space="preserve">Ценовое предложение №3 Вх. № 119-734  от 24.07.2026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</si>
</sst>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E6B9B8"/>
        <bgColor rgb="FFFAC090"/>
      </patternFill>
    </fill>
    <fill>
      <patternFill patternType="solid">
        <fgColor rgb="FFFAC090"/>
        <bgColor rgb="FFE6B9B8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164" fontId="10" fillId="5" borderId="4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64" fontId="3" fillId="5" borderId="4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4" xfId="0" applyFont="1" applyBorder="1"/>
    <xf numFmtId="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1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164" fontId="7" fillId="4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64" fontId="3" fillId="5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10" fillId="3" borderId="5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B24E9E4C-6A20-4E35-BA8C-212E4D199BF3}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FC7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44280</xdr:colOff>
      <xdr:row>9</xdr:row>
      <xdr:rowOff>22320</xdr:rowOff>
    </xdr:from>
    <xdr:to>
      <xdr:col>5</xdr:col>
      <xdr:colOff>378573</xdr:colOff>
      <xdr:row>9</xdr:row>
      <xdr:rowOff>697680</xdr:rowOff>
    </xdr:to>
    <xdr:pic>
      <xdr:nvPicPr>
        <xdr:cNvPr id="2" name="Рисунок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34040" y="5039280"/>
          <a:ext cx="2159640" cy="67536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3</xdr:col>
      <xdr:colOff>115200</xdr:colOff>
      <xdr:row>9</xdr:row>
      <xdr:rowOff>703440</xdr:rowOff>
    </xdr:from>
    <xdr:to>
      <xdr:col>5</xdr:col>
      <xdr:colOff>66464</xdr:colOff>
      <xdr:row>10</xdr:row>
      <xdr:rowOff>421920</xdr:rowOff>
    </xdr:to>
    <xdr:pic>
      <xdr:nvPicPr>
        <xdr:cNvPr id="3" name="Рисунок 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304960" y="5720400"/>
          <a:ext cx="1740240" cy="43308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3</xdr:col>
      <xdr:colOff>576720</xdr:colOff>
      <xdr:row>7</xdr:row>
      <xdr:rowOff>71640</xdr:rowOff>
    </xdr:from>
    <xdr:to>
      <xdr:col>5</xdr:col>
      <xdr:colOff>918573</xdr:colOff>
      <xdr:row>7</xdr:row>
      <xdr:rowOff>608760</xdr:rowOff>
    </xdr:to>
    <xdr:pic>
      <xdr:nvPicPr>
        <xdr:cNvPr id="4" name="Рисунок 1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5766480" y="3288600"/>
          <a:ext cx="2167200" cy="53712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0"/>
  <sheetViews>
    <sheetView tabSelected="1" view="pageBreakPreview" topLeftCell="A10" zoomScale="86" zoomScaleNormal="86" zoomScaleSheetLayoutView="86" workbookViewId="0">
      <selection activeCell="A19" sqref="A19:T19"/>
    </sheetView>
  </sheetViews>
  <sheetFormatPr defaultColWidth="8.7109375" defaultRowHeight="15" x14ac:dyDescent="0.25"/>
  <cols>
    <col min="1" max="1" width="9.42578125" customWidth="1"/>
    <col min="2" max="2" width="74.5703125" customWidth="1"/>
    <col min="3" max="3" width="12.7109375" customWidth="1"/>
    <col min="4" max="4" width="11.5703125" customWidth="1"/>
    <col min="5" max="5" width="14.140625" customWidth="1"/>
    <col min="6" max="6" width="14" customWidth="1"/>
    <col min="7" max="7" width="14.42578125" customWidth="1"/>
    <col min="8" max="11" width="14.140625" hidden="1" customWidth="1"/>
    <col min="12" max="12" width="14.28515625" hidden="1" customWidth="1"/>
    <col min="13" max="13" width="14.42578125" hidden="1" customWidth="1"/>
    <col min="14" max="14" width="14.140625" hidden="1" customWidth="1"/>
    <col min="15" max="15" width="13.42578125" customWidth="1"/>
    <col min="16" max="16" width="12.140625" customWidth="1"/>
    <col min="17" max="17" width="16" customWidth="1"/>
    <col min="18" max="18" width="14.7109375" customWidth="1"/>
    <col min="19" max="19" width="22" customWidth="1"/>
    <col min="20" max="20" width="22.42578125" customWidth="1"/>
  </cols>
  <sheetData>
    <row r="1" spans="1:20" ht="30.7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34" t="s">
        <v>0</v>
      </c>
      <c r="O1" s="34"/>
      <c r="P1" s="34"/>
      <c r="Q1" s="34"/>
      <c r="R1" s="34"/>
      <c r="S1" s="34"/>
      <c r="T1" s="34"/>
    </row>
    <row r="2" spans="1:20" ht="18" customHeigh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0" ht="10.5" customHeight="1" thickBot="1" x14ac:dyDescent="0.3">
      <c r="A3" s="36" t="s">
        <v>2</v>
      </c>
      <c r="B3" s="36"/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30" customHeight="1" thickBot="1" x14ac:dyDescent="0.3">
      <c r="A4" s="36"/>
      <c r="B4" s="36"/>
      <c r="C4" s="36"/>
      <c r="D4" s="10" t="s">
        <v>3</v>
      </c>
      <c r="E4" s="38" t="s">
        <v>4</v>
      </c>
      <c r="F4" s="38"/>
      <c r="G4" s="38"/>
      <c r="H4" s="38"/>
      <c r="I4" s="10"/>
      <c r="J4" s="10"/>
      <c r="K4" s="38" t="s">
        <v>5</v>
      </c>
      <c r="L4" s="38"/>
      <c r="M4" s="38"/>
      <c r="N4" s="38"/>
      <c r="O4" s="38" t="s">
        <v>6</v>
      </c>
      <c r="P4" s="38"/>
      <c r="Q4" s="38" t="s">
        <v>7</v>
      </c>
      <c r="R4" s="38"/>
      <c r="S4" s="38"/>
      <c r="T4" s="38"/>
    </row>
    <row r="5" spans="1:20" ht="138.75" customHeight="1" thickBot="1" x14ac:dyDescent="0.3">
      <c r="A5" s="36"/>
      <c r="B5" s="36"/>
      <c r="C5" s="36"/>
      <c r="D5" s="9">
        <v>1</v>
      </c>
      <c r="E5" s="39" t="s">
        <v>44</v>
      </c>
      <c r="F5" s="39"/>
      <c r="G5" s="39"/>
      <c r="H5" s="39"/>
      <c r="I5" s="16"/>
      <c r="J5" s="16"/>
      <c r="K5" s="40" t="s">
        <v>8</v>
      </c>
      <c r="L5" s="40"/>
      <c r="M5" s="40"/>
      <c r="N5" s="40"/>
      <c r="O5" s="39" t="s">
        <v>9</v>
      </c>
      <c r="P5" s="39"/>
      <c r="Q5" s="41" t="s">
        <v>10</v>
      </c>
      <c r="R5" s="42"/>
      <c r="S5" s="42"/>
      <c r="T5" s="42"/>
    </row>
    <row r="6" spans="1:20" ht="50.25" customHeight="1" x14ac:dyDescent="0.25">
      <c r="A6" s="23" t="s">
        <v>11</v>
      </c>
      <c r="B6" s="23"/>
      <c r="C6" s="23"/>
      <c r="D6" s="32" t="s">
        <v>12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ht="15.75" customHeight="1" x14ac:dyDescent="0.25">
      <c r="A7" s="33" t="s">
        <v>13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 ht="96" customHeight="1" x14ac:dyDescent="0.25">
      <c r="A8" s="23" t="s">
        <v>14</v>
      </c>
      <c r="B8" s="23"/>
      <c r="C8" s="23"/>
      <c r="D8" s="23" t="s">
        <v>15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20" ht="45.75" customHeight="1" x14ac:dyDescent="0.25">
      <c r="A9" s="23" t="s">
        <v>16</v>
      </c>
      <c r="B9" s="23"/>
      <c r="C9" s="23"/>
      <c r="D9" s="31" t="s">
        <v>17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 ht="56.25" customHeight="1" x14ac:dyDescent="0.25">
      <c r="A10" s="23" t="s">
        <v>18</v>
      </c>
      <c r="B10" s="23"/>
      <c r="C10" s="23"/>
      <c r="D10" s="23" t="s">
        <v>19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ht="34.5" customHeight="1" x14ac:dyDescent="0.25">
      <c r="A11" s="23" t="s">
        <v>20</v>
      </c>
      <c r="B11" s="23"/>
      <c r="C11" s="23"/>
      <c r="D11" s="23" t="s">
        <v>21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spans="1:20" ht="73.5" customHeight="1" x14ac:dyDescent="0.25">
      <c r="A12" s="28" t="s">
        <v>22</v>
      </c>
      <c r="B12" s="28"/>
      <c r="C12" s="28"/>
      <c r="D12" s="23" t="s">
        <v>23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spans="1:20" ht="15.75" customHeight="1" x14ac:dyDescent="0.25">
      <c r="A13" s="28" t="s">
        <v>24</v>
      </c>
      <c r="B13" s="28"/>
      <c r="C13" s="28"/>
      <c r="D13" s="23" t="s">
        <v>25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1:20" ht="24" customHeight="1" x14ac:dyDescent="0.25">
      <c r="A14" s="29" t="s">
        <v>26</v>
      </c>
      <c r="B14" s="29"/>
      <c r="C14" s="30">
        <v>46227</v>
      </c>
      <c r="D14" s="30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20" s="4" customFormat="1" ht="24" customHeight="1" x14ac:dyDescent="0.25">
      <c r="A15" s="23" t="s">
        <v>24</v>
      </c>
      <c r="B15" s="23"/>
      <c r="C15" s="24">
        <f>SUM(T18:T18)</f>
        <v>5798.2666666666673</v>
      </c>
      <c r="D15" s="24"/>
      <c r="E15" s="25" t="s">
        <v>46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s="4" customFormat="1" ht="107.25" customHeight="1" x14ac:dyDescent="0.25">
      <c r="A16" s="26" t="s">
        <v>3</v>
      </c>
      <c r="B16" s="26" t="s">
        <v>27</v>
      </c>
      <c r="C16" s="26" t="s">
        <v>42</v>
      </c>
      <c r="D16" s="26"/>
      <c r="E16" s="5" t="s">
        <v>47</v>
      </c>
      <c r="F16" s="5" t="s">
        <v>48</v>
      </c>
      <c r="G16" s="5" t="s">
        <v>49</v>
      </c>
      <c r="H16" s="5" t="s">
        <v>28</v>
      </c>
      <c r="I16" s="5" t="s">
        <v>28</v>
      </c>
      <c r="J16" s="5"/>
      <c r="K16" s="5"/>
      <c r="L16" s="15" t="s">
        <v>29</v>
      </c>
      <c r="M16" s="5" t="s">
        <v>30</v>
      </c>
      <c r="N16" s="5"/>
      <c r="O16" s="27" t="s">
        <v>31</v>
      </c>
      <c r="P16" s="26" t="s">
        <v>32</v>
      </c>
      <c r="Q16" s="26" t="s">
        <v>33</v>
      </c>
      <c r="R16" s="26" t="s">
        <v>34</v>
      </c>
      <c r="S16" s="26" t="s">
        <v>35</v>
      </c>
      <c r="T16" s="27" t="s">
        <v>36</v>
      </c>
    </row>
    <row r="17" spans="1:20" s="4" customFormat="1" ht="29.25" customHeight="1" x14ac:dyDescent="0.25">
      <c r="A17" s="26"/>
      <c r="B17" s="26"/>
      <c r="C17" s="14" t="s">
        <v>37</v>
      </c>
      <c r="D17" s="14" t="s">
        <v>38</v>
      </c>
      <c r="E17" s="15" t="s">
        <v>39</v>
      </c>
      <c r="F17" s="15" t="s">
        <v>39</v>
      </c>
      <c r="G17" s="15" t="s">
        <v>39</v>
      </c>
      <c r="H17" s="15" t="s">
        <v>39</v>
      </c>
      <c r="I17" s="15" t="s">
        <v>39</v>
      </c>
      <c r="J17" s="15"/>
      <c r="K17" s="15"/>
      <c r="L17" s="15" t="s">
        <v>39</v>
      </c>
      <c r="M17" s="15" t="s">
        <v>39</v>
      </c>
      <c r="N17" s="15"/>
      <c r="O17" s="27"/>
      <c r="P17" s="26"/>
      <c r="Q17" s="26"/>
      <c r="R17" s="26"/>
      <c r="S17" s="26"/>
      <c r="T17" s="27"/>
    </row>
    <row r="18" spans="1:20" s="4" customFormat="1" ht="15.75" customHeight="1" x14ac:dyDescent="0.25">
      <c r="A18" s="11">
        <v>1</v>
      </c>
      <c r="B18" s="17" t="s">
        <v>45</v>
      </c>
      <c r="C18" s="11" t="s">
        <v>43</v>
      </c>
      <c r="D18" s="13">
        <v>20</v>
      </c>
      <c r="E18" s="18">
        <v>246</v>
      </c>
      <c r="F18" s="19">
        <v>373.74</v>
      </c>
      <c r="G18" s="19">
        <v>250</v>
      </c>
      <c r="H18" s="6"/>
      <c r="I18" s="6"/>
      <c r="J18" s="6"/>
      <c r="K18" s="6"/>
      <c r="L18" s="6"/>
      <c r="M18" s="6"/>
      <c r="N18" s="6"/>
      <c r="O18" s="7">
        <f>(E18+F18+G18)/3</f>
        <v>289.91333333333336</v>
      </c>
      <c r="P18" s="12">
        <v>3</v>
      </c>
      <c r="Q18" s="11">
        <f>STDEV(E18,F18,G18,H18,M18,N18)</f>
        <v>72.623567341003778</v>
      </c>
      <c r="R18" s="11">
        <f t="shared" ref="R18" si="0">Q18/O18*100</f>
        <v>25.050095663417952</v>
      </c>
      <c r="S18" s="11" t="str">
        <f t="shared" ref="S18" si="1">IF(R18&lt;33,"ОДНОРОДНЫЕ","НЕОДНОРОДНЫЕ")</f>
        <v>ОДНОРОДНЫЕ</v>
      </c>
      <c r="T18" s="8">
        <f t="shared" ref="T18" si="2">D18*O18</f>
        <v>5798.2666666666673</v>
      </c>
    </row>
    <row r="19" spans="1:20" s="4" customFormat="1" ht="51.75" customHeight="1" x14ac:dyDescent="0.25">
      <c r="A19" s="22" t="s">
        <v>40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30.5" customHeight="1" x14ac:dyDescent="0.25">
      <c r="A20" s="20" t="s">
        <v>41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</sheetData>
  <mergeCells count="43">
    <mergeCell ref="N1:T1"/>
    <mergeCell ref="A2:R2"/>
    <mergeCell ref="A3:C5"/>
    <mergeCell ref="D3:T3"/>
    <mergeCell ref="E4:H4"/>
    <mergeCell ref="K4:N4"/>
    <mergeCell ref="O4:P4"/>
    <mergeCell ref="Q4:T4"/>
    <mergeCell ref="E5:H5"/>
    <mergeCell ref="K5:N5"/>
    <mergeCell ref="O5:P5"/>
    <mergeCell ref="Q5:T5"/>
    <mergeCell ref="A6:C6"/>
    <mergeCell ref="D6:T6"/>
    <mergeCell ref="A7:T7"/>
    <mergeCell ref="A8:C8"/>
    <mergeCell ref="D8:T8"/>
    <mergeCell ref="A9:C9"/>
    <mergeCell ref="D9:T9"/>
    <mergeCell ref="A10:C10"/>
    <mergeCell ref="D10:T10"/>
    <mergeCell ref="A11:C11"/>
    <mergeCell ref="D11:T11"/>
    <mergeCell ref="A12:C12"/>
    <mergeCell ref="D12:T12"/>
    <mergeCell ref="A13:C13"/>
    <mergeCell ref="D13:T13"/>
    <mergeCell ref="A14:B14"/>
    <mergeCell ref="C14:D14"/>
    <mergeCell ref="A20:O20"/>
    <mergeCell ref="A19:T19"/>
    <mergeCell ref="A15:B15"/>
    <mergeCell ref="C15:D15"/>
    <mergeCell ref="E15:T15"/>
    <mergeCell ref="A16:A17"/>
    <mergeCell ref="B16:B17"/>
    <mergeCell ref="C16:D16"/>
    <mergeCell ref="O16:O17"/>
    <mergeCell ref="P16:P17"/>
    <mergeCell ref="Q16:Q17"/>
    <mergeCell ref="R16:R17"/>
    <mergeCell ref="S16:S17"/>
    <mergeCell ref="T16:T17"/>
  </mergeCells>
  <conditionalFormatting sqref="S18">
    <cfRule type="containsText" dxfId="5" priority="8" operator="containsText" text="НЕОДНОРОДНЫЕ">
      <formula>NOT(ISERROR(SEARCH("НЕОДНОРОДНЫЕ",S18)))</formula>
    </cfRule>
    <cfRule type="containsText" dxfId="4" priority="9" operator="containsText" text="ОДНОРОДНЫЕ">
      <formula>NOT(ISERROR(SEARCH("ОДНОРОДНЫЕ",S18)))</formula>
    </cfRule>
    <cfRule type="containsText" dxfId="3" priority="10" operator="containsText" text="НЕОДНОРОДНЫЕ">
      <formula>NOT(ISERROR(SEARCH("НЕОДНОРОДНЫЕ",S18)))</formula>
    </cfRule>
    <cfRule type="containsText" dxfId="2" priority="11" operator="containsText" text="НЕ">
      <formula>NOT(ISERROR(SEARCH("НЕ",S18)))</formula>
    </cfRule>
    <cfRule type="containsText" dxfId="1" priority="12" operator="containsText" text="ОДНОРОДНЫЕ">
      <formula>NOT(ISERROR(SEARCH("ОДНОРОДНЫЕ",S18)))</formula>
    </cfRule>
    <cfRule type="containsText" dxfId="0" priority="13" operator="containsText" text="НЕОДНОРОДНЫЕ">
      <formula>NOT(ISERROR(SEARCH("НЕОДНОРОДНЫЕ",S18)))</formula>
    </cfRule>
  </conditionalFormatting>
  <pageMargins left="0.23622047244094491" right="0.23622047244094491" top="0" bottom="0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Комарова</dc:creator>
  <cp:lastModifiedBy>Уральский филиал</cp:lastModifiedBy>
  <cp:revision>3</cp:revision>
  <cp:lastPrinted>2026-07-24T06:24:34Z</cp:lastPrinted>
  <dcterms:created xsi:type="dcterms:W3CDTF">2006-09-28T05:33:49Z</dcterms:created>
  <dcterms:modified xsi:type="dcterms:W3CDTF">2026-07-27T05:05:15Z</dcterms:modified>
  <dc:language>ru-RU</dc:language>
</cp:coreProperties>
</file>