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39-44ЕАТ_26 (расх материалы для ПО_Стозий)\"/>
    </mc:Choice>
  </mc:AlternateContent>
  <bookViews>
    <workbookView xWindow="0" yWindow="0" windowWidth="19200" windowHeight="1071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 s="1"/>
  <c r="K13" i="1" s="1"/>
  <c r="I14" i="1"/>
  <c r="J14" i="1"/>
  <c r="K14" i="1"/>
  <c r="I15" i="1"/>
  <c r="J15" i="1"/>
  <c r="K15" i="1" s="1"/>
  <c r="I16" i="1"/>
  <c r="J16" i="1"/>
  <c r="K16" i="1" s="1"/>
  <c r="I17" i="1"/>
  <c r="J17" i="1"/>
  <c r="K17" i="1" s="1"/>
  <c r="I18" i="1"/>
  <c r="J18" i="1" s="1"/>
  <c r="K18" i="1" s="1"/>
  <c r="I19" i="1"/>
  <c r="J19" i="1"/>
  <c r="K19" i="1" s="1"/>
  <c r="I20" i="1"/>
  <c r="J20" i="1"/>
  <c r="K20" i="1" s="1"/>
  <c r="I21" i="1"/>
  <c r="J21" i="1" s="1"/>
  <c r="K21" i="1" s="1"/>
  <c r="I22" i="1"/>
  <c r="J22" i="1"/>
  <c r="K22" i="1" s="1"/>
  <c r="I23" i="1"/>
  <c r="J23" i="1"/>
  <c r="K23" i="1" s="1"/>
  <c r="I24" i="1"/>
  <c r="J24" i="1"/>
  <c r="K24" i="1" s="1"/>
  <c r="I25" i="1"/>
  <c r="J25" i="1"/>
  <c r="K25" i="1" s="1"/>
  <c r="I26" i="1"/>
  <c r="J26" i="1"/>
  <c r="K26" i="1"/>
  <c r="H27" i="1"/>
  <c r="G27" i="1"/>
  <c r="F27" i="1" l="1"/>
  <c r="I9" i="1" l="1"/>
  <c r="J9" i="1" s="1"/>
  <c r="K9" i="1" s="1"/>
  <c r="I10" i="1"/>
  <c r="J10" i="1" s="1"/>
  <c r="K10" i="1" s="1"/>
  <c r="I11" i="1"/>
  <c r="J11" i="1" s="1"/>
  <c r="K11" i="1" s="1"/>
  <c r="I12" i="1"/>
  <c r="J12" i="1" s="1"/>
  <c r="K12" i="1" s="1"/>
  <c r="D29" i="1"/>
  <c r="I8" i="1" l="1"/>
  <c r="J8" i="1" l="1"/>
  <c r="K8" i="1" s="1"/>
</calcChain>
</file>

<file path=xl/sharedStrings.xml><?xml version="1.0" encoding="utf-8"?>
<sst xmlns="http://schemas.openxmlformats.org/spreadsheetml/2006/main" count="76" uniqueCount="49">
  <si>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</si>
  <si>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</si>
  <si>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</si>
  <si>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</si>
  <si>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</si>
  <si>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</si>
  <si>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</si>
  <si>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</si>
  <si>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</si>
  <si>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</si>
  <si>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</si>
  <si>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</si>
  <si>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</si>
  <si>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</si>
  <si>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 </t>
  </si>
  <si>
    <t xml:space="preserve">Поставщик №2                         </t>
  </si>
  <si>
    <t xml:space="preserve">Поставщик №3                  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</si>
  <si>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</si>
  <si>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</si>
  <si>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>Резец токарный отрезной 25х16х140 ВК8</t>
  </si>
  <si>
    <t>Резец токарный отрезной 25х16х140 Т5К10</t>
  </si>
  <si>
    <t>Припой с канифолью 3мм 100гр ПОС-61 на катушке (ГОСТ)</t>
  </si>
  <si>
    <t>23.91.11.150</t>
  </si>
  <si>
    <t>25.73.40.272 </t>
  </si>
  <si>
    <t>25.73.40.111</t>
  </si>
  <si>
    <t>25.73.40.123</t>
  </si>
  <si>
    <t>23.91.11.130</t>
  </si>
  <si>
    <t>25.73.40.290</t>
  </si>
  <si>
    <t>24.43.24.110</t>
  </si>
  <si>
    <t>25.73.40.260</t>
  </si>
  <si>
    <r>
      <rPr>
        <i/>
        <sz val="12"/>
        <rFont val="Times New Roman"/>
        <family val="1"/>
        <charset val="204"/>
      </rPr>
      <t>Предмет контракта: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Поставка расходных материалов для металлообработки и ремонта</t>
    </r>
  </si>
  <si>
    <t>Сверло по металлу 4x75x43 мм (упак 10 шт)</t>
  </si>
  <si>
    <t>Сверло по металлу 16 мм КМ2 Р6М5К5 кобальтовое</t>
  </si>
  <si>
    <t>Сверло по металлу 3 мм Р6М5 спиральное с цилиндрическим хвостовиком, класс В (упак 10 шт)</t>
  </si>
  <si>
    <t>Сверло по металлу 20х238х140 мм; КМ2; Р6М5</t>
  </si>
  <si>
    <t xml:space="preserve">Метчик М12х1,25 9хс (в комплекте 2шт) </t>
  </si>
  <si>
    <t>компл</t>
  </si>
  <si>
    <t>упак</t>
  </si>
  <si>
    <t>Метчик М10х1.25 9хс (в комплекте 2шт)</t>
  </si>
  <si>
    <t xml:space="preserve">Комплект метчиков сталь 9ХС М12х1.5 (в комплекте 2 шт) </t>
  </si>
  <si>
    <t xml:space="preserve">Круг заточной (250х40х76 мм; 25А 60 K V 25 СМ1 КБ) </t>
  </si>
  <si>
    <t>Круг шлифовальный 1 (400х40х127 мм; 25 А; 40СМ; F46 K/L)</t>
  </si>
  <si>
    <t xml:space="preserve">Ударная бита (набор 51 шт) </t>
  </si>
  <si>
    <t>Полотно для ножовки по металлу 300 мм (упак 10 шт.)</t>
  </si>
  <si>
    <t xml:space="preserve">Сверло по металлу 4.2 мм (упак 10 шт) </t>
  </si>
  <si>
    <t>Сверло по металлу 3,2 мм (упк 10шт) Р6М5 спиральное с цилиндрическим хвостовиком, класс В1</t>
  </si>
  <si>
    <t>Сверло центровочное БПК А 5 Р6М5 (упак 10шт)</t>
  </si>
  <si>
    <t xml:space="preserve">Круг отрезной 125 x 1.0 x 22.2 </t>
  </si>
  <si>
    <t xml:space="preserve">Круг отрезной 230 x 1.6 x 22.2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</si>
</sst>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707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54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0" fontId="9" fillId="0" borderId="0" xfId="0" applyFont="1" applyFill="1"/>
    <xf numFmtId="0" fontId="14" fillId="0" borderId="0" xfId="0" applyFont="1" applyFill="1"/>
    <xf numFmtId="0" fontId="1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20" fillId="0" borderId="0" xfId="0" applyFont="1" applyFill="1"/>
    <xf numFmtId="0" fontId="21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" fillId="0" borderId="0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zoomScaleNormal="100" workbookViewId="0">
      <selection activeCell="P7" sqref="P7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54.3984375" style="9" customWidth="1"/>
    <col min="4" max="4" width="6.3984375" style="9" customWidth="1"/>
    <col min="5" max="5" width="6.86328125" style="10" customWidth="1"/>
    <col min="6" max="6" width="11.3984375" style="9" customWidth="1"/>
    <col min="7" max="7" width="11.1328125" style="9" customWidth="1"/>
    <col min="8" max="8" width="11.265625" style="9" customWidth="1"/>
    <col min="9" max="9" width="15.59765625" style="9" customWidth="1"/>
    <col min="10" max="10" width="15.3984375" style="9" customWidth="1"/>
    <col min="11" max="11" width="14.265625" style="9" customWidth="1"/>
    <col min="12" max="16384" width="9.1328125" style="9"/>
  </cols>
  <sheetData>
    <row r="1" spans="1:11" ht="12.75" customHeight="1" x14ac:dyDescent="0.4">
      <c r="K1" s="37"/>
    </row>
    <row r="2" spans="1:11" ht="12.75" customHeight="1" x14ac:dyDescent="0.4">
      <c r="K2" s="37"/>
    </row>
    <row r="3" spans="1:11" ht="24" customHeight="1" x14ac:dyDescent="0.4">
      <c r="K3" s="37"/>
    </row>
    <row r="4" spans="1:11" ht="15" x14ac:dyDescent="0.4">
      <c r="B4" s="38" t="s">
        <v>13</v>
      </c>
      <c r="C4" s="38"/>
      <c r="D4" s="38"/>
      <c r="E4" s="38"/>
      <c r="F4" s="38"/>
      <c r="G4" s="38"/>
      <c r="H4" s="38"/>
      <c r="I4" s="38"/>
      <c r="J4" s="38"/>
      <c r="K4" s="38"/>
    </row>
    <row r="5" spans="1:11" ht="15.75" customHeight="1" x14ac:dyDescent="0.4">
      <c r="B5" s="39" t="s">
        <v>30</v>
      </c>
      <c r="C5" s="39"/>
      <c r="D5" s="39"/>
      <c r="E5" s="39"/>
      <c r="F5" s="39"/>
      <c r="G5" s="39"/>
      <c r="H5" s="39"/>
      <c r="I5" s="39"/>
      <c r="J5" s="39"/>
      <c r="K5" s="39"/>
    </row>
    <row r="6" spans="1:11" ht="50.25" customHeight="1" x14ac:dyDescent="0.4">
      <c r="A6" s="36" t="s">
        <v>11</v>
      </c>
      <c r="B6" s="40" t="s">
        <v>0</v>
      </c>
      <c r="C6" s="41" t="s">
        <v>6</v>
      </c>
      <c r="D6" s="43" t="s">
        <v>1</v>
      </c>
      <c r="E6" s="43" t="s">
        <v>8</v>
      </c>
      <c r="F6" s="45" t="s">
        <v>2</v>
      </c>
      <c r="G6" s="46"/>
      <c r="H6" s="47"/>
      <c r="I6" s="48" t="s">
        <v>7</v>
      </c>
      <c r="J6" s="48"/>
      <c r="K6" s="48"/>
    </row>
    <row r="7" spans="1:11" ht="159" customHeight="1" x14ac:dyDescent="0.4">
      <c r="A7" s="36"/>
      <c r="B7" s="40"/>
      <c r="C7" s="42"/>
      <c r="D7" s="44"/>
      <c r="E7" s="44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</row>
    <row r="8" spans="1:11" ht="28.5" customHeight="1" x14ac:dyDescent="0.4">
      <c r="A8" s="51" t="s">
        <v>22</v>
      </c>
      <c r="B8" s="33">
        <v>1</v>
      </c>
      <c r="C8" s="52" t="s">
        <v>47</v>
      </c>
      <c r="D8" s="27" t="s">
        <v>9</v>
      </c>
      <c r="E8" s="51">
        <v>100</v>
      </c>
      <c r="F8" s="49">
        <v>80.510000000000005</v>
      </c>
      <c r="G8" s="7">
        <v>81.790000000000006</v>
      </c>
      <c r="H8" s="30">
        <v>82.43</v>
      </c>
      <c r="I8" s="7">
        <f t="shared" ref="I8" si="0">AVERAGE(F8:H8)</f>
        <v>81.576666666666668</v>
      </c>
      <c r="J8" s="5">
        <f t="shared" ref="J8" si="1">SQRT(((SUM((POWER(F8-I8,2)),(POWER(G8-I8,2)),(POWER(H8-I8,2))/(COLUMNS(F8:H8)-1)))))</f>
        <v>1.2439364042336636</v>
      </c>
      <c r="K8" s="5">
        <f t="shared" ref="K8" si="2">J8/I8*100</f>
        <v>1.5248679004212768</v>
      </c>
    </row>
    <row r="9" spans="1:11" ht="27" customHeight="1" x14ac:dyDescent="0.4">
      <c r="A9" s="51" t="s">
        <v>22</v>
      </c>
      <c r="B9" s="27">
        <v>2</v>
      </c>
      <c r="C9" s="52" t="s">
        <v>48</v>
      </c>
      <c r="D9" s="27" t="s">
        <v>9</v>
      </c>
      <c r="E9" s="51">
        <v>20</v>
      </c>
      <c r="F9" s="50">
        <v>35.67</v>
      </c>
      <c r="G9" s="28">
        <v>36.22</v>
      </c>
      <c r="H9" s="31">
        <v>36.51</v>
      </c>
      <c r="I9" s="28">
        <f t="shared" ref="I9:I12" si="3">AVERAGE(F9:H9)</f>
        <v>36.133333333333333</v>
      </c>
      <c r="J9" s="29">
        <f t="shared" ref="J9:J12" si="4">SQRT(((SUM((POWER(F9-I9,2)),(POWER(G9-I9,2)),(POWER(H9-I9,2))/(COLUMNS(F9:H9)-1)))))</f>
        <v>0.54141276100381586</v>
      </c>
      <c r="K9" s="5">
        <f t="shared" ref="K9:K12" si="5">J9/I9*100</f>
        <v>1.4983747998260588</v>
      </c>
    </row>
    <row r="10" spans="1:11" ht="13.5" customHeight="1" x14ac:dyDescent="0.4">
      <c r="A10" s="51" t="s">
        <v>23</v>
      </c>
      <c r="B10" s="27">
        <v>3</v>
      </c>
      <c r="C10" s="52" t="s">
        <v>19</v>
      </c>
      <c r="D10" s="33" t="s">
        <v>9</v>
      </c>
      <c r="E10" s="53">
        <v>5</v>
      </c>
      <c r="F10" s="50">
        <v>570.78</v>
      </c>
      <c r="G10" s="28">
        <v>579.84</v>
      </c>
      <c r="H10" s="31">
        <v>584.37</v>
      </c>
      <c r="I10" s="28">
        <f t="shared" si="3"/>
        <v>578.32999999999993</v>
      </c>
      <c r="J10" s="29">
        <f t="shared" si="4"/>
        <v>8.804737361216409</v>
      </c>
      <c r="K10" s="5">
        <f t="shared" si="5"/>
        <v>1.522441748001385</v>
      </c>
    </row>
    <row r="11" spans="1:11" ht="15" customHeight="1" x14ac:dyDescent="0.4">
      <c r="A11" s="51" t="s">
        <v>23</v>
      </c>
      <c r="B11" s="27">
        <v>4</v>
      </c>
      <c r="C11" s="52" t="s">
        <v>20</v>
      </c>
      <c r="D11" s="33" t="s">
        <v>9</v>
      </c>
      <c r="E11" s="53">
        <v>5</v>
      </c>
      <c r="F11" s="50">
        <v>613.62</v>
      </c>
      <c r="G11" s="28">
        <v>623.36</v>
      </c>
      <c r="H11" s="31">
        <v>628.23</v>
      </c>
      <c r="I11" s="28">
        <f t="shared" si="3"/>
        <v>621.73666666666668</v>
      </c>
      <c r="J11" s="29">
        <f t="shared" si="4"/>
        <v>9.4655785759655462</v>
      </c>
      <c r="K11" s="5">
        <f t="shared" si="5"/>
        <v>1.5224417480013852</v>
      </c>
    </row>
    <row r="12" spans="1:11" ht="13.9" x14ac:dyDescent="0.4">
      <c r="A12" s="51" t="s">
        <v>24</v>
      </c>
      <c r="B12" s="27">
        <v>5</v>
      </c>
      <c r="C12" s="52" t="s">
        <v>46</v>
      </c>
      <c r="D12" s="33" t="s">
        <v>37</v>
      </c>
      <c r="E12" s="53">
        <v>3</v>
      </c>
      <c r="F12" s="50">
        <v>2058.84</v>
      </c>
      <c r="G12" s="28">
        <v>2091.52</v>
      </c>
      <c r="H12" s="31">
        <v>2107.86</v>
      </c>
      <c r="I12" s="28">
        <f t="shared" si="3"/>
        <v>2086.0733333333337</v>
      </c>
      <c r="J12" s="29">
        <f t="shared" si="4"/>
        <v>31.759251320590785</v>
      </c>
      <c r="K12" s="5">
        <f t="shared" si="5"/>
        <v>1.5224417480013859</v>
      </c>
    </row>
    <row r="13" spans="1:11" ht="27.75" x14ac:dyDescent="0.4">
      <c r="A13" s="51" t="s">
        <v>24</v>
      </c>
      <c r="B13" s="33">
        <v>6</v>
      </c>
      <c r="C13" s="52" t="s">
        <v>33</v>
      </c>
      <c r="D13" s="33" t="s">
        <v>37</v>
      </c>
      <c r="E13" s="53">
        <v>1</v>
      </c>
      <c r="F13" s="50">
        <v>466.2</v>
      </c>
      <c r="G13" s="28">
        <v>473.6</v>
      </c>
      <c r="H13" s="31">
        <v>477.3</v>
      </c>
      <c r="I13" s="28">
        <f t="shared" ref="I13:I26" si="6">AVERAGE(F13:H13)</f>
        <v>472.36666666666662</v>
      </c>
      <c r="J13" s="29">
        <f t="shared" ref="J13:J26" si="7">SQRT(((SUM((POWER(F13-I13,2)),(POWER(G13-I13,2)),(POWER(H13-I13,2))/(COLUMNS(F13:H13)-1)))))</f>
        <v>7.1915073369758709</v>
      </c>
      <c r="K13" s="5">
        <f t="shared" ref="K13:K26" si="8">J13/I13*100</f>
        <v>1.5224417480013841</v>
      </c>
    </row>
    <row r="14" spans="1:11" ht="13.9" x14ac:dyDescent="0.4">
      <c r="A14" s="51" t="s">
        <v>24</v>
      </c>
      <c r="B14" s="27">
        <v>7</v>
      </c>
      <c r="C14" s="52" t="s">
        <v>31</v>
      </c>
      <c r="D14" s="33" t="s">
        <v>37</v>
      </c>
      <c r="E14" s="53">
        <v>1</v>
      </c>
      <c r="F14" s="50">
        <v>773.64</v>
      </c>
      <c r="G14" s="28">
        <v>785.92</v>
      </c>
      <c r="H14" s="31">
        <v>792.06</v>
      </c>
      <c r="I14" s="28">
        <f t="shared" si="6"/>
        <v>783.87333333333333</v>
      </c>
      <c r="J14" s="29">
        <f t="shared" si="7"/>
        <v>11.934014878116702</v>
      </c>
      <c r="K14" s="5">
        <f t="shared" si="8"/>
        <v>1.5224417480013823</v>
      </c>
    </row>
    <row r="15" spans="1:11" ht="13.9" x14ac:dyDescent="0.4">
      <c r="A15" s="51" t="s">
        <v>24</v>
      </c>
      <c r="B15" s="27">
        <v>8</v>
      </c>
      <c r="C15" s="52" t="s">
        <v>32</v>
      </c>
      <c r="D15" s="33" t="s">
        <v>9</v>
      </c>
      <c r="E15" s="53">
        <v>2</v>
      </c>
      <c r="F15" s="50">
        <v>1650.6</v>
      </c>
      <c r="G15" s="28">
        <v>1676.8</v>
      </c>
      <c r="H15" s="31">
        <v>1689.9</v>
      </c>
      <c r="I15" s="28">
        <f t="shared" si="6"/>
        <v>1672.4333333333332</v>
      </c>
      <c r="J15" s="29">
        <f t="shared" si="7"/>
        <v>25.461823274157858</v>
      </c>
      <c r="K15" s="5">
        <f t="shared" si="8"/>
        <v>1.5224417480013868</v>
      </c>
    </row>
    <row r="16" spans="1:11" ht="13.9" x14ac:dyDescent="0.4">
      <c r="A16" s="51" t="s">
        <v>24</v>
      </c>
      <c r="B16" s="27">
        <v>9</v>
      </c>
      <c r="C16" s="52" t="s">
        <v>34</v>
      </c>
      <c r="D16" s="33" t="s">
        <v>9</v>
      </c>
      <c r="E16" s="53">
        <v>2</v>
      </c>
      <c r="F16" s="50">
        <v>1829.52</v>
      </c>
      <c r="G16" s="28">
        <v>1858.56</v>
      </c>
      <c r="H16" s="31">
        <v>1873.08</v>
      </c>
      <c r="I16" s="28">
        <f t="shared" si="6"/>
        <v>1853.72</v>
      </c>
      <c r="J16" s="29">
        <f t="shared" si="7"/>
        <v>28.221807171051246</v>
      </c>
      <c r="K16" s="5">
        <f t="shared" si="8"/>
        <v>1.5224417480013834</v>
      </c>
    </row>
    <row r="17" spans="1:11" ht="13.9" x14ac:dyDescent="0.4">
      <c r="A17" s="51" t="s">
        <v>25</v>
      </c>
      <c r="B17" s="27">
        <v>10</v>
      </c>
      <c r="C17" s="52" t="s">
        <v>35</v>
      </c>
      <c r="D17" s="33" t="s">
        <v>36</v>
      </c>
      <c r="E17" s="53">
        <v>2</v>
      </c>
      <c r="F17" s="50">
        <v>448.56</v>
      </c>
      <c r="G17" s="28">
        <v>455.68</v>
      </c>
      <c r="H17" s="31">
        <v>459.24</v>
      </c>
      <c r="I17" s="28">
        <f t="shared" si="6"/>
        <v>454.49333333333334</v>
      </c>
      <c r="J17" s="29">
        <f t="shared" si="7"/>
        <v>6.9193962485497611</v>
      </c>
      <c r="K17" s="5">
        <f t="shared" si="8"/>
        <v>1.5224417480013848</v>
      </c>
    </row>
    <row r="18" spans="1:11" ht="13.9" x14ac:dyDescent="0.4">
      <c r="A18" s="51" t="s">
        <v>25</v>
      </c>
      <c r="B18" s="33">
        <v>11</v>
      </c>
      <c r="C18" s="52" t="s">
        <v>39</v>
      </c>
      <c r="D18" s="33" t="s">
        <v>36</v>
      </c>
      <c r="E18" s="53">
        <v>2</v>
      </c>
      <c r="F18" s="50">
        <v>686.7</v>
      </c>
      <c r="G18" s="28">
        <v>697.6</v>
      </c>
      <c r="H18" s="31">
        <v>703.05</v>
      </c>
      <c r="I18" s="28">
        <f t="shared" si="6"/>
        <v>695.78333333333342</v>
      </c>
      <c r="J18" s="29">
        <f t="shared" si="7"/>
        <v>10.592895942302274</v>
      </c>
      <c r="K18" s="5">
        <f t="shared" si="8"/>
        <v>1.5224417480013805</v>
      </c>
    </row>
    <row r="19" spans="1:11" ht="13.9" x14ac:dyDescent="0.4">
      <c r="A19" s="51" t="s">
        <v>25</v>
      </c>
      <c r="B19" s="27">
        <v>12</v>
      </c>
      <c r="C19" s="52" t="s">
        <v>38</v>
      </c>
      <c r="D19" s="33" t="s">
        <v>36</v>
      </c>
      <c r="E19" s="53">
        <v>2</v>
      </c>
      <c r="F19" s="50">
        <v>2283.12</v>
      </c>
      <c r="G19" s="28">
        <v>2319.36</v>
      </c>
      <c r="H19" s="31">
        <v>2337.48</v>
      </c>
      <c r="I19" s="28">
        <f t="shared" si="6"/>
        <v>2313.3199999999997</v>
      </c>
      <c r="J19" s="29">
        <f t="shared" si="7"/>
        <v>35.218949444865636</v>
      </c>
      <c r="K19" s="5">
        <f t="shared" si="8"/>
        <v>1.522441748001385</v>
      </c>
    </row>
    <row r="20" spans="1:11" ht="13.9" x14ac:dyDescent="0.4">
      <c r="A20" s="51" t="s">
        <v>26</v>
      </c>
      <c r="B20" s="27">
        <v>13</v>
      </c>
      <c r="C20" s="52" t="s">
        <v>40</v>
      </c>
      <c r="D20" s="33" t="s">
        <v>9</v>
      </c>
      <c r="E20" s="53">
        <v>1</v>
      </c>
      <c r="F20" s="50">
        <v>3682.98</v>
      </c>
      <c r="G20" s="28">
        <v>3741.44</v>
      </c>
      <c r="H20" s="31">
        <v>3770.67</v>
      </c>
      <c r="I20" s="28">
        <f t="shared" si="6"/>
        <v>3731.6966666666667</v>
      </c>
      <c r="J20" s="29">
        <f t="shared" si="7"/>
        <v>56.812907962109406</v>
      </c>
      <c r="K20" s="5">
        <f t="shared" si="8"/>
        <v>1.5224417480013848</v>
      </c>
    </row>
    <row r="21" spans="1:11" ht="13.9" x14ac:dyDescent="0.4">
      <c r="A21" s="51" t="s">
        <v>26</v>
      </c>
      <c r="B21" s="27">
        <v>14</v>
      </c>
      <c r="C21" s="52" t="s">
        <v>41</v>
      </c>
      <c r="D21" s="33" t="s">
        <v>9</v>
      </c>
      <c r="E21" s="53">
        <v>1</v>
      </c>
      <c r="F21" s="50">
        <v>25920.720000000001</v>
      </c>
      <c r="G21" s="28">
        <v>26332.16</v>
      </c>
      <c r="H21" s="31">
        <v>26537.88</v>
      </c>
      <c r="I21" s="28">
        <f t="shared" si="6"/>
        <v>26263.58666666667</v>
      </c>
      <c r="J21" s="29">
        <f t="shared" si="7"/>
        <v>399.84780793585878</v>
      </c>
      <c r="K21" s="5">
        <f t="shared" si="8"/>
        <v>1.5224417480013852</v>
      </c>
    </row>
    <row r="22" spans="1:11" ht="33.75" customHeight="1" x14ac:dyDescent="0.4">
      <c r="A22" s="51" t="s">
        <v>24</v>
      </c>
      <c r="B22" s="27">
        <v>15</v>
      </c>
      <c r="C22" s="52" t="s">
        <v>45</v>
      </c>
      <c r="D22" s="33" t="s">
        <v>9</v>
      </c>
      <c r="E22" s="53">
        <v>1</v>
      </c>
      <c r="F22" s="50">
        <v>347.76</v>
      </c>
      <c r="G22" s="28">
        <v>353.28</v>
      </c>
      <c r="H22" s="31">
        <v>356.04</v>
      </c>
      <c r="I22" s="28">
        <f t="shared" si="6"/>
        <v>352.35999999999996</v>
      </c>
      <c r="J22" s="29">
        <f t="shared" si="7"/>
        <v>5.364475743257672</v>
      </c>
      <c r="K22" s="5">
        <f t="shared" si="8"/>
        <v>1.5224417480013828</v>
      </c>
    </row>
    <row r="23" spans="1:11" ht="13.9" x14ac:dyDescent="0.4">
      <c r="A23" s="51" t="s">
        <v>27</v>
      </c>
      <c r="B23" s="33">
        <v>16</v>
      </c>
      <c r="C23" s="52" t="s">
        <v>42</v>
      </c>
      <c r="D23" s="33" t="s">
        <v>37</v>
      </c>
      <c r="E23" s="53">
        <v>1</v>
      </c>
      <c r="F23" s="50">
        <v>5922</v>
      </c>
      <c r="G23" s="28">
        <v>6016</v>
      </c>
      <c r="H23" s="31">
        <v>6063</v>
      </c>
      <c r="I23" s="28">
        <f t="shared" si="6"/>
        <v>6000.333333333333</v>
      </c>
      <c r="J23" s="29">
        <f t="shared" si="7"/>
        <v>91.351579685909613</v>
      </c>
      <c r="K23" s="5">
        <f t="shared" si="8"/>
        <v>1.5224417480013823</v>
      </c>
    </row>
    <row r="24" spans="1:11" ht="13.9" x14ac:dyDescent="0.4">
      <c r="A24" s="51" t="s">
        <v>28</v>
      </c>
      <c r="B24" s="27">
        <v>17</v>
      </c>
      <c r="C24" s="52" t="s">
        <v>21</v>
      </c>
      <c r="D24" s="33" t="s">
        <v>9</v>
      </c>
      <c r="E24" s="53">
        <v>3</v>
      </c>
      <c r="F24" s="50">
        <v>1067.22</v>
      </c>
      <c r="G24" s="28">
        <v>1084.1600000000001</v>
      </c>
      <c r="H24" s="31">
        <v>1092.6300000000001</v>
      </c>
      <c r="I24" s="28">
        <f t="shared" si="6"/>
        <v>1081.3366666666668</v>
      </c>
      <c r="J24" s="29">
        <f t="shared" si="7"/>
        <v>16.462720849779977</v>
      </c>
      <c r="K24" s="5">
        <f t="shared" si="8"/>
        <v>1.522441748001391</v>
      </c>
    </row>
    <row r="25" spans="1:11" ht="13.9" x14ac:dyDescent="0.4">
      <c r="A25" s="51" t="s">
        <v>29</v>
      </c>
      <c r="B25" s="27">
        <v>18</v>
      </c>
      <c r="C25" s="52" t="s">
        <v>43</v>
      </c>
      <c r="D25" s="33" t="s">
        <v>37</v>
      </c>
      <c r="E25" s="53">
        <v>3</v>
      </c>
      <c r="F25" s="50">
        <v>672.84</v>
      </c>
      <c r="G25" s="28">
        <v>683.52</v>
      </c>
      <c r="H25" s="31">
        <v>688.86</v>
      </c>
      <c r="I25" s="28">
        <f t="shared" si="6"/>
        <v>681.74000000000012</v>
      </c>
      <c r="J25" s="29">
        <f t="shared" si="7"/>
        <v>10.379094372824651</v>
      </c>
      <c r="K25" s="5">
        <f t="shared" si="8"/>
        <v>1.5224417480013861</v>
      </c>
    </row>
    <row r="26" spans="1:11" ht="13.9" x14ac:dyDescent="0.4">
      <c r="A26" s="51" t="s">
        <v>24</v>
      </c>
      <c r="B26" s="27">
        <v>19</v>
      </c>
      <c r="C26" s="52" t="s">
        <v>44</v>
      </c>
      <c r="D26" s="33" t="s">
        <v>37</v>
      </c>
      <c r="E26" s="53">
        <v>1</v>
      </c>
      <c r="F26" s="50">
        <v>2274.3000000000002</v>
      </c>
      <c r="G26" s="28">
        <v>2310.4</v>
      </c>
      <c r="H26" s="31">
        <v>2328.4499999999998</v>
      </c>
      <c r="I26" s="28">
        <f t="shared" si="6"/>
        <v>2304.3833333333337</v>
      </c>
      <c r="J26" s="29">
        <f t="shared" si="7"/>
        <v>35.082893900652472</v>
      </c>
      <c r="K26" s="5">
        <f t="shared" si="8"/>
        <v>1.5224417480013801</v>
      </c>
    </row>
    <row r="27" spans="1:11" x14ac:dyDescent="0.4">
      <c r="E27" s="24"/>
      <c r="F27" s="32">
        <f>F8*E8+F9*E9+F10*E10+F11*E11+F12*E12+F13*E13+F14*E14+F15*E15+F16*E16+F17*E17+F18*E18+F19*E19+F20*E20+F21*E21+F22*E22+F23*E23+F24*E24+F25*E25+F26*E26</f>
        <v>79267.700000000012</v>
      </c>
      <c r="G27" s="32">
        <f>G8*E8+G9*E9+G10*E10+G11*E11+G12*E12+G13*E13+G14*E14+G15*E15+G16*E16+G17*E17+G18*E18+G19*E19+G20*E20+G21*E21+G22*E22+G23*E23+G24*E24+G25*E25+G26*E26</f>
        <v>80525.799999999988</v>
      </c>
      <c r="H27" s="32">
        <f>H8*E8+H9*E9+H10*E10+H11*E11+H12*E12+H13*E13+H14*E14+H15*E15+H16*E16+H17*E17+H18*E18+H19*E19+H20*E20+H21*E21+H22*E22+H23*E23+H24*E24+H25*E25+H26*E26</f>
        <v>81155.149999999994</v>
      </c>
      <c r="I27" s="11"/>
      <c r="J27" s="11"/>
      <c r="K27" s="11"/>
    </row>
    <row r="28" spans="1:11" s="12" customFormat="1" x14ac:dyDescent="0.4">
      <c r="B28" s="8"/>
      <c r="C28" s="13"/>
      <c r="D28" s="2"/>
      <c r="E28" s="6"/>
      <c r="F28" s="14"/>
      <c r="G28" s="14"/>
      <c r="H28" s="14"/>
      <c r="I28" s="15"/>
      <c r="J28" s="16"/>
      <c r="K28" s="17"/>
    </row>
    <row r="29" spans="1:11" s="18" customFormat="1" ht="39.4" customHeight="1" x14ac:dyDescent="0.45">
      <c r="A29" s="34" t="s">
        <v>17</v>
      </c>
      <c r="B29" s="34"/>
      <c r="C29" s="34"/>
      <c r="D29" s="35">
        <f>F27</f>
        <v>79267.700000000012</v>
      </c>
      <c r="E29" s="35"/>
      <c r="F29" s="19"/>
      <c r="G29" s="19"/>
      <c r="H29" s="19"/>
      <c r="I29" s="20"/>
      <c r="K29" s="20"/>
    </row>
    <row r="30" spans="1:11" ht="15.4" x14ac:dyDescent="0.45">
      <c r="B30" s="21"/>
      <c r="C30" s="21"/>
      <c r="D30" s="22"/>
      <c r="E30" s="25"/>
      <c r="F30" s="22"/>
      <c r="G30" s="22"/>
      <c r="H30" s="22"/>
    </row>
    <row r="31" spans="1:11" ht="13.9" x14ac:dyDescent="0.4">
      <c r="C31" s="23"/>
    </row>
    <row r="32" spans="1:11" ht="13.9" x14ac:dyDescent="0.4">
      <c r="C32" s="23" t="s">
        <v>12</v>
      </c>
    </row>
    <row r="33" spans="1:3" ht="13.9" x14ac:dyDescent="0.4">
      <c r="C33" s="23" t="s">
        <v>10</v>
      </c>
    </row>
    <row r="35" spans="1:3" x14ac:dyDescent="0.4">
      <c r="A35" s="26" t="s">
        <v>18</v>
      </c>
    </row>
  </sheetData>
  <mergeCells count="12">
    <mergeCell ref="A29:C29"/>
    <mergeCell ref="D29:E29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2026-08-14T03:00:19Z</dcterms:modified>
</cp:coreProperties>
</file>