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875"/>
  </bookViews>
  <sheets>
    <sheet name="ОЦДИ" sheetId="4" r:id="rId1"/>
  </sheets>
  <definedNames>
    <definedName name="_xlnm.Print_Area" localSheetId="0">ОЦДИ!$A$1:$M$18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" i="4" l="1"/>
  <c r="I7" i="4"/>
  <c r="H7" i="4"/>
  <c r="M7" i="4" s="1"/>
  <c r="K7" i="4" l="1"/>
  <c r="L7" i="4" s="1"/>
  <c r="D16" i="4" l="1"/>
  <c r="D15" i="4" l="1"/>
  <c r="D14" i="4"/>
  <c r="M8" i="4" l="1"/>
  <c r="L10" i="4" l="1"/>
</calcChain>
</file>

<file path=xl/sharedStrings.xml><?xml version="1.0" encoding="utf-8"?>
<sst xmlns="http://schemas.openxmlformats.org/spreadsheetml/2006/main" count="29" uniqueCount="27">
  <si>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</si>
  <si>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</si>
  <si>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</si>
  <si>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</si>
  <si>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</si>
  <si>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</si>
  <si>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</si>
  <si>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</si>
  <si>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</si>
  <si>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</si>
  <si>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</si>
  <si>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</si>
  <si>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</si>
  <si>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</si>
  <si>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</si>
  <si>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</si>
  <si>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</si>
  <si>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</si>
  <si>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шт</t>
  </si>
  <si>
    <t>Коммерческое предложение №1</t>
  </si>
  <si>
    <t>Коммерческое предложение №2</t>
  </si>
  <si>
    <t>Коммерческое предложение №3</t>
  </si>
  <si>
    <t>Оказание услуг по химической промывке водогрейных котлов 2 шт</t>
  </si>
  <si>
    <t>№ 143-КП от 26.06.2026</t>
  </si>
  <si>
    <t>№ 122 от 25.06.2026</t>
  </si>
  <si>
    <t>№ 128/ОП от 26.06.2026</t>
  </si>
  <si>
    <t>Чечётина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</si>
</sst>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\ &quot;₽&quot;"/>
  </numFmts>
  <fonts count="3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43" fontId="13" fillId="0" borderId="0" applyFont="0" applyFill="0" applyBorder="0" applyAlignment="0" applyProtection="0"/>
    <xf numFmtId="0" fontId="17" fillId="0" borderId="0"/>
  </cellStyleXfs>
  <cellXfs count="8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43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43" fontId="18" fillId="2" borderId="1" xfId="2" applyFont="1" applyFill="1" applyBorder="1" applyAlignment="1">
      <alignment horizontal="center" vertical="center" wrapText="1"/>
    </xf>
    <xf numFmtId="164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3" fontId="22" fillId="2" borderId="1" xfId="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</cellXfs>
  <cellStyles count="4">
    <cellStyle name="Nor}al" xfId="3"/>
    <cellStyle name="Обычный" xfId="0" builtinId="0"/>
    <cellStyle name="Финансовый" xfId="2" builtinId="3"/>
    <cellStyle name="Хороший" xfId="1" builtinId="26"/>
  </cellStyles>
  <dxfs count="2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739"/>
  <sheetViews>
    <sheetView showGridLines="0" tabSelected="1" zoomScale="130" zoomScaleNormal="130" workbookViewId="0">
      <selection activeCell="F18" sqref="F18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7.14062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56" t="s">
        <v>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44" ht="34.15" customHeight="1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44" ht="198.6" customHeight="1" thickBot="1">
      <c r="A3" s="62" t="s">
        <v>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/>
    </row>
    <row r="4" spans="1:44" ht="40.9" customHeight="1">
      <c r="A4" s="71" t="s">
        <v>9</v>
      </c>
      <c r="B4" s="71" t="s">
        <v>0</v>
      </c>
      <c r="C4" s="71" t="s">
        <v>1</v>
      </c>
      <c r="D4" s="71" t="s">
        <v>8</v>
      </c>
      <c r="E4" s="78" t="s">
        <v>19</v>
      </c>
      <c r="F4" s="78" t="s">
        <v>20</v>
      </c>
      <c r="G4" s="78" t="s">
        <v>21</v>
      </c>
      <c r="H4" s="75" t="s">
        <v>5</v>
      </c>
      <c r="I4" s="68" t="s">
        <v>3</v>
      </c>
      <c r="J4" s="68" t="s">
        <v>6</v>
      </c>
      <c r="K4" s="71" t="s">
        <v>4</v>
      </c>
      <c r="L4" s="71" t="s">
        <v>2</v>
      </c>
      <c r="M4" s="74" t="s">
        <v>7</v>
      </c>
      <c r="N4" s="2"/>
      <c r="O4" s="2"/>
      <c r="P4" s="2"/>
      <c r="Q4" s="6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71"/>
      <c r="B5" s="71"/>
      <c r="C5" s="71"/>
      <c r="D5" s="71"/>
      <c r="E5" s="79"/>
      <c r="F5" s="79"/>
      <c r="G5" s="79"/>
      <c r="H5" s="76"/>
      <c r="I5" s="69"/>
      <c r="J5" s="69"/>
      <c r="K5" s="71"/>
      <c r="L5" s="71"/>
      <c r="M5" s="74"/>
      <c r="N5" s="2"/>
      <c r="O5" s="2"/>
      <c r="P5" s="2"/>
      <c r="Q5" s="6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68"/>
      <c r="B6" s="68"/>
      <c r="C6" s="68"/>
      <c r="D6" s="68"/>
      <c r="E6" s="80"/>
      <c r="F6" s="80"/>
      <c r="G6" s="80"/>
      <c r="H6" s="77"/>
      <c r="I6" s="70"/>
      <c r="J6" s="70"/>
      <c r="K6" s="71"/>
      <c r="L6" s="71"/>
      <c r="M6" s="74"/>
      <c r="N6" s="2"/>
      <c r="O6" s="2"/>
      <c r="P6" s="2"/>
      <c r="Q6" s="67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ht="45.75" customHeight="1">
      <c r="A7" s="48">
        <v>1</v>
      </c>
      <c r="B7" s="51" t="s">
        <v>22</v>
      </c>
      <c r="C7" s="53" t="s">
        <v>18</v>
      </c>
      <c r="D7" s="51">
        <v>1</v>
      </c>
      <c r="E7" s="50">
        <v>500000</v>
      </c>
      <c r="F7" s="50">
        <v>590000</v>
      </c>
      <c r="G7" s="50">
        <v>508278.69</v>
      </c>
      <c r="H7" s="49">
        <f>ROUND(AVERAGE(E7:G7),2)</f>
        <v>532759.56000000006</v>
      </c>
      <c r="I7" s="17">
        <f>COUNT(E7:G7)</f>
        <v>3</v>
      </c>
      <c r="J7" s="17">
        <f>STDEV(E7:G7)</f>
        <v>49744.194328303616</v>
      </c>
      <c r="K7" s="17">
        <f t="shared" ref="K7" si="0">J7/H7*100</f>
        <v>9.3370815022641018</v>
      </c>
      <c r="L7" s="18" t="str">
        <f t="shared" ref="L7" si="1">IF(K7&lt;33,"ОДНОРОДНЫЕ","НЕОДНОРОДНЫЕ")</f>
        <v>ОДНОРОДНЫЕ</v>
      </c>
      <c r="M7" s="19">
        <f>H7*D7</f>
        <v>532759.56000000006</v>
      </c>
      <c r="N7" s="2"/>
      <c r="O7" s="2"/>
      <c r="P7" s="2"/>
      <c r="Q7" s="54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ht="15" customHeight="1">
      <c r="A8" s="13"/>
      <c r="B8" s="12" t="s">
        <v>10</v>
      </c>
      <c r="C8" s="13"/>
      <c r="D8" s="14"/>
      <c r="E8" s="20"/>
      <c r="F8" s="20"/>
      <c r="G8" s="20"/>
      <c r="H8" s="15"/>
      <c r="I8" s="16"/>
      <c r="J8" s="16"/>
      <c r="K8" s="16"/>
      <c r="L8" s="13"/>
      <c r="M8" s="52">
        <f>SUM(M7:M7)</f>
        <v>532759.56000000006</v>
      </c>
    </row>
    <row r="9" spans="1:44" ht="15.75">
      <c r="A9" s="47"/>
      <c r="B9" s="46"/>
      <c r="C9" s="31"/>
      <c r="D9" s="31"/>
      <c r="E9" s="31"/>
      <c r="F9" s="31"/>
      <c r="G9" s="43"/>
      <c r="H9" s="37"/>
      <c r="I9" s="38"/>
      <c r="J9" s="38"/>
      <c r="K9" s="38"/>
      <c r="L9" s="39"/>
      <c r="M9" s="40"/>
      <c r="N9" s="24"/>
    </row>
    <row r="10" spans="1:44" ht="18.75">
      <c r="A10" s="31"/>
      <c r="B10" s="72" t="s">
        <v>12</v>
      </c>
      <c r="C10" s="72"/>
      <c r="D10" s="72"/>
      <c r="E10" s="72"/>
      <c r="F10" s="72"/>
      <c r="G10" s="72"/>
      <c r="H10" s="72"/>
      <c r="I10" s="72"/>
      <c r="J10" s="72"/>
      <c r="K10" s="72"/>
      <c r="L10" s="73">
        <f>M8</f>
        <v>532759.56000000006</v>
      </c>
      <c r="M10" s="73"/>
      <c r="N10" s="65"/>
      <c r="O10" s="66"/>
    </row>
    <row r="11" spans="1:44" ht="18.75">
      <c r="A11" s="3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2"/>
      <c r="M11" s="82"/>
      <c r="N11" s="23"/>
    </row>
    <row r="12" spans="1:44" ht="18.75">
      <c r="A12" s="31"/>
      <c r="B12" s="32" t="s">
        <v>11</v>
      </c>
      <c r="C12" s="33"/>
      <c r="D12" s="33"/>
      <c r="E12" s="34"/>
      <c r="F12" s="34"/>
      <c r="G12" s="34"/>
      <c r="H12" s="35"/>
      <c r="I12" s="35"/>
      <c r="J12" s="35"/>
      <c r="K12" s="35"/>
      <c r="L12" s="36"/>
      <c r="M12" s="31"/>
      <c r="N12" s="24"/>
    </row>
    <row r="13" spans="1:44" ht="18.75">
      <c r="A13" s="31"/>
      <c r="B13" s="32"/>
      <c r="C13" s="33"/>
      <c r="D13" s="33"/>
      <c r="E13" s="34"/>
      <c r="F13" s="34"/>
      <c r="G13" s="34"/>
      <c r="H13" s="35"/>
      <c r="I13" s="35"/>
      <c r="J13" s="35"/>
      <c r="K13" s="35"/>
      <c r="L13" s="36"/>
      <c r="M13" s="31"/>
      <c r="N13" s="24"/>
    </row>
    <row r="14" spans="1:44" ht="17.25" customHeight="1">
      <c r="A14" s="31"/>
      <c r="B14" s="41" t="s">
        <v>13</v>
      </c>
      <c r="C14" s="33">
        <v>1</v>
      </c>
      <c r="D14" s="83" t="str">
        <f>E4</f>
        <v>Коммерческое предложение №1</v>
      </c>
      <c r="E14" s="83"/>
      <c r="F14" s="83"/>
      <c r="G14" s="83"/>
      <c r="H14" s="84" t="s">
        <v>23</v>
      </c>
      <c r="I14" s="84"/>
      <c r="J14" s="84"/>
      <c r="K14" s="38"/>
      <c r="L14" s="39"/>
      <c r="M14" s="40"/>
      <c r="N14" s="24"/>
    </row>
    <row r="15" spans="1:44" ht="15.75">
      <c r="A15" s="31"/>
      <c r="B15" s="41" t="s">
        <v>13</v>
      </c>
      <c r="C15" s="33">
        <v>2</v>
      </c>
      <c r="D15" s="83" t="str">
        <f>F4</f>
        <v>Коммерческое предложение №2</v>
      </c>
      <c r="E15" s="83"/>
      <c r="F15" s="83"/>
      <c r="G15" s="83"/>
      <c r="H15" s="84" t="s">
        <v>24</v>
      </c>
      <c r="I15" s="84"/>
      <c r="J15" s="84"/>
      <c r="K15" s="38"/>
      <c r="L15" s="39"/>
      <c r="M15" s="40"/>
      <c r="N15" s="24"/>
    </row>
    <row r="16" spans="1:44" ht="15.75" customHeight="1">
      <c r="A16" s="31"/>
      <c r="B16" s="41" t="s">
        <v>13</v>
      </c>
      <c r="C16" s="33">
        <v>3</v>
      </c>
      <c r="D16" s="83" t="str">
        <f>G4</f>
        <v>Коммерческое предложение №3</v>
      </c>
      <c r="E16" s="83"/>
      <c r="F16" s="83"/>
      <c r="G16" s="83"/>
      <c r="H16" s="84" t="s">
        <v>25</v>
      </c>
      <c r="I16" s="84"/>
      <c r="J16" s="84"/>
      <c r="K16" s="38"/>
      <c r="L16" s="39"/>
      <c r="M16" s="40"/>
      <c r="N16" s="24"/>
    </row>
    <row r="17" spans="1:14" ht="15.75">
      <c r="A17" s="31"/>
      <c r="B17" s="42" t="s">
        <v>15</v>
      </c>
      <c r="C17" s="31"/>
      <c r="D17" s="31"/>
      <c r="E17" s="43"/>
      <c r="F17" s="43"/>
      <c r="G17" s="44">
        <v>46202</v>
      </c>
      <c r="H17" s="37"/>
      <c r="I17" s="38"/>
      <c r="J17" s="38"/>
      <c r="K17" s="38"/>
      <c r="L17" s="39"/>
      <c r="M17" s="40"/>
      <c r="N17" s="24"/>
    </row>
    <row r="18" spans="1:14" ht="15.75">
      <c r="A18" s="31"/>
      <c r="B18" s="45" t="s">
        <v>14</v>
      </c>
      <c r="C18" s="31"/>
      <c r="D18" s="31"/>
      <c r="E18" s="31"/>
      <c r="F18" s="55" t="s">
        <v>26</v>
      </c>
      <c r="G18" s="31"/>
      <c r="H18" s="37"/>
      <c r="I18" s="38"/>
      <c r="J18" s="38"/>
      <c r="K18" s="38"/>
      <c r="L18" s="39"/>
      <c r="M18" s="40"/>
      <c r="N18" s="24"/>
    </row>
    <row r="19" spans="1:14" ht="15.75">
      <c r="A19" s="25"/>
      <c r="B19" s="22"/>
      <c r="C19" s="25"/>
      <c r="D19" s="25"/>
      <c r="E19" s="26"/>
      <c r="F19" s="26"/>
      <c r="G19" s="26"/>
      <c r="H19" s="27"/>
      <c r="I19" s="28"/>
      <c r="J19" s="28"/>
      <c r="K19" s="28"/>
      <c r="L19" s="29"/>
      <c r="M19" s="30"/>
    </row>
    <row r="20" spans="1:14" ht="15.75">
      <c r="B20" s="21"/>
      <c r="H20" s="3"/>
      <c r="I20" s="4"/>
      <c r="J20" s="4"/>
      <c r="K20" s="4"/>
      <c r="L20" s="5"/>
      <c r="M20" s="6"/>
    </row>
    <row r="21" spans="1:14" ht="15.75">
      <c r="B21" s="21"/>
      <c r="H21" s="3"/>
      <c r="I21" s="4"/>
      <c r="J21" s="4"/>
      <c r="K21" s="4"/>
      <c r="L21" s="5"/>
      <c r="M21" s="6"/>
    </row>
    <row r="22" spans="1:14" ht="15.75">
      <c r="B22" s="1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>
      <c r="H30" s="9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</sheetData>
  <mergeCells count="27">
    <mergeCell ref="B4:B6"/>
    <mergeCell ref="D4:D6"/>
    <mergeCell ref="B11:K11"/>
    <mergeCell ref="L11:M11"/>
    <mergeCell ref="D16:G16"/>
    <mergeCell ref="H14:J14"/>
    <mergeCell ref="H15:J15"/>
    <mergeCell ref="H16:J16"/>
    <mergeCell ref="G4:G6"/>
    <mergeCell ref="D14:G14"/>
    <mergeCell ref="D15:G15"/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9 L14:L29">
    <cfRule type="containsText" dxfId="23" priority="97" operator="containsText" text="НЕОДНОРОДНЫЕ">
      <formula>NOT(ISERROR(SEARCH("НЕОДНОРОДНЫЕ",L9)))</formula>
    </cfRule>
    <cfRule type="containsText" dxfId="22" priority="98" operator="containsText" text="ОДНОРОДНЫЕ">
      <formula>NOT(ISERROR(SEARCH("ОДНОРОДНЫЕ",L9)))</formula>
    </cfRule>
    <cfRule type="containsText" dxfId="21" priority="99" operator="containsText" text="НЕОДНОРОДНЫЕ">
      <formula>NOT(ISERROR(SEARCH("НЕОДНОРОДНЫЕ",L9)))</formula>
    </cfRule>
    <cfRule type="containsText" dxfId="20" priority="100" operator="containsText" text="НЕ">
      <formula>NOT(ISERROR(SEARCH("НЕ",L9)))</formula>
    </cfRule>
    <cfRule type="containsText" dxfId="19" priority="101" operator="containsText" text="ОДНОРОДНЫЕ">
      <formula>NOT(ISERROR(SEARCH("ОДНОРОДНЫЕ",L9)))</formula>
    </cfRule>
    <cfRule type="containsText" dxfId="18" priority="102" operator="containsText" text="НЕОДНОРОДНЫЕ">
      <formula>NOT(ISERROR(SEARCH("НЕОДНОРОДНЫЕ",L9)))</formula>
    </cfRule>
  </conditionalFormatting>
  <conditionalFormatting sqref="L7">
    <cfRule type="containsText" dxfId="17" priority="13" operator="containsText" text="НЕОДНОРОДНЫЕ">
      <formula>NOT(ISERROR(SEARCH("НЕОДНОРОДНЫЕ",L7)))</formula>
    </cfRule>
    <cfRule type="containsText" dxfId="16" priority="14" operator="containsText" text="ОДНОРОДНЫЕ">
      <formula>NOT(ISERROR(SEARCH("ОДНОРОДНЫЕ",L7)))</formula>
    </cfRule>
    <cfRule type="containsText" dxfId="15" priority="15" operator="containsText" text="НЕОДНОРОДНЫЕ">
      <formula>NOT(ISERROR(SEARCH("НЕОДНОРОДНЫЕ",L7)))</formula>
    </cfRule>
    <cfRule type="containsText" dxfId="14" priority="16" operator="containsText" text="НЕ">
      <formula>NOT(ISERROR(SEARCH("НЕ",L7)))</formula>
    </cfRule>
    <cfRule type="containsText" dxfId="13" priority="17" operator="containsText" text="ОДНОРОДНЫЕ">
      <formula>NOT(ISERROR(SEARCH("ОДНОРОДНЫЕ",L7)))</formula>
    </cfRule>
    <cfRule type="containsText" dxfId="12" priority="18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2026-06-29T13:48:01Z</dcterms:modified>
</cp:coreProperties>
</file>