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C4D3723-B137-4502-BEBE-9B7D66CA562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2" sheetId="2" r:id="rId1"/>
  </sheets>
  <definedNames>
    <definedName name="_xlnm.Print_Area" localSheetId="0">Лист2!$A$1:$O$25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J18" i="2"/>
  <c r="R11" i="2"/>
  <c r="R12" i="2"/>
  <c r="R13" i="2"/>
  <c r="R14" i="2"/>
  <c r="R15" i="2"/>
  <c r="R16" i="2"/>
  <c r="R17" i="2"/>
  <c r="R10" i="2"/>
  <c r="R18" i="2" s="1"/>
  <c r="Q11" i="2"/>
  <c r="Q12" i="2"/>
  <c r="Q13" i="2"/>
  <c r="Q14" i="2"/>
  <c r="Q15" i="2"/>
  <c r="Q16" i="2"/>
  <c r="Q17" i="2"/>
  <c r="Q10" i="2"/>
  <c r="P18" i="2"/>
  <c r="P11" i="2"/>
  <c r="P12" i="2"/>
  <c r="P13" i="2"/>
  <c r="P14" i="2"/>
  <c r="P15" i="2"/>
  <c r="P16" i="2"/>
  <c r="P17" i="2"/>
  <c r="P10" i="2"/>
  <c r="I10" i="2"/>
  <c r="L10" i="2"/>
  <c r="M10" i="2" s="1"/>
  <c r="N10" i="2" s="1"/>
  <c r="O10" i="2" s="1"/>
  <c r="J10" i="2"/>
  <c r="L17" i="2"/>
  <c r="M17" i="2" s="1"/>
  <c r="N17" i="2" s="1"/>
  <c r="O17" i="2" s="1"/>
  <c r="J17" i="2"/>
  <c r="K17" i="2" s="1"/>
  <c r="I17" i="2"/>
  <c r="L16" i="2"/>
  <c r="M16" i="2" s="1"/>
  <c r="N16" i="2" s="1"/>
  <c r="O16" i="2" s="1"/>
  <c r="J16" i="2"/>
  <c r="I16" i="2"/>
  <c r="L15" i="2"/>
  <c r="M15" i="2" s="1"/>
  <c r="N15" i="2" s="1"/>
  <c r="O15" i="2" s="1"/>
  <c r="J15" i="2"/>
  <c r="I15" i="2"/>
  <c r="L14" i="2"/>
  <c r="M14" i="2" s="1"/>
  <c r="N14" i="2" s="1"/>
  <c r="O14" i="2" s="1"/>
  <c r="J14" i="2"/>
  <c r="I14" i="2"/>
  <c r="Q18" i="2" l="1"/>
  <c r="K10" i="2"/>
  <c r="K16" i="2"/>
  <c r="K14" i="2"/>
  <c r="K15" i="2"/>
  <c r="I11" i="2" l="1"/>
  <c r="J11" i="2"/>
  <c r="L11" i="2"/>
  <c r="M11" i="2" s="1"/>
  <c r="N11" i="2" s="1"/>
  <c r="O11" i="2" s="1"/>
  <c r="I12" i="2"/>
  <c r="J12" i="2"/>
  <c r="L12" i="2"/>
  <c r="M12" i="2" s="1"/>
  <c r="N12" i="2" s="1"/>
  <c r="O12" i="2" s="1"/>
  <c r="I13" i="2"/>
  <c r="J13" i="2"/>
  <c r="L13" i="2"/>
  <c r="M13" i="2" s="1"/>
  <c r="N13" i="2" s="1"/>
  <c r="O13" i="2" s="1"/>
  <c r="O18" i="2" l="1"/>
  <c r="L18" i="2"/>
  <c r="K11" i="2"/>
  <c r="K13" i="2"/>
  <c r="K12" i="2"/>
  <c r="K21" i="2" l="1"/>
</calcChain>
</file>

<file path=xl/sharedStrings.xml><?xml version="1.0" encoding="utf-8"?>
<sst xmlns="http://schemas.openxmlformats.org/spreadsheetml/2006/main" count="61" uniqueCount="50">
  <si>
    <t>№</t>
  </si>
  <si>
    <t>Код продукции по ОКПД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</si>
  <si>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</si>
  <si>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</si>
  <si>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</si>
  <si>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</si>
  <si>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</si>
  <si>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</si>
  <si>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</si>
  <si>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</si>
  <si>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13</t>
  </si>
  <si>
    <t>ИТОГО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</si>
  <si>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</si>
  <si>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</si>
  <si>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</si>
  <si>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</si>
  <si>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</si>
  <si>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</si>
  <si>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Используемый метод определения НМЦК 
с обоснованием:
</t>
  </si>
  <si>
    <t>Расчет НМЦК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</si>
  <si>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</si>
  <si>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</si>
  <si>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Таблица №1</t>
  </si>
  <si>
    <r>
      <t>Начальная (максимальная) цена договора определялась методом сопоставимых рыночных цен (анализа рынка).
Выводы о цене договора делались на основе информации о цене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за единицу услуги, </t>
    </r>
    <r>
      <rPr>
        <sz val="10"/>
        <color indexed="8"/>
        <rFont val="Times New Roman"/>
        <family val="1"/>
        <charset val="204"/>
      </rPr>
      <t>полученных по запросу от потенциальных исполнителей. 
Начальная (максимальная) цена договора включает в себя все расходы исполнителя, налоги, сборы и другие обязательные платежи.</t>
    </r>
  </si>
  <si>
    <t>Обоснование начальной (максимальной) цены договора</t>
  </si>
  <si>
    <t>Предмет закупки</t>
  </si>
  <si>
    <t>В целях получения ценовой информации в отношении услуг, закупка которых планируется, и условиям их оказания, Заказчиком были проведены следующие процедуры:
- направлены запросы о предоставлении ценовой информации трем исполнителям, обладающим опытом поставки товаров, инфорация о которых имеется в свободном доступе;
- в ответ на направленные запросы ценовой информации Заказчиком были получены и использованы для  расчета НМЦК три ценовых предложений на оказание услуг, предлагаемых различными исполнителями*, на основании которых был произведен расчет (Таблица №1)</t>
  </si>
  <si>
    <t xml:space="preserve">Информация о валюте, используемой для формирования цены Контракта и расчетов с поставщиком (подрядчиком, исполнителем) </t>
  </si>
  <si>
    <t>Валютой, используемой для формирования цены государственного контракта и расчетов с поставщиками, является рубль Российский Федерации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</si>
  <si>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государственного контракта</t>
  </si>
  <si>
    <t>Не применяется в связи с оплатой государственного контракта в рублях Российской Федерации</t>
  </si>
  <si>
    <t>шт</t>
  </si>
  <si>
    <t>Коммерческое предложение №1</t>
  </si>
  <si>
    <t>Коммерческое предложение №2</t>
  </si>
  <si>
    <t>Коммерческое предложение №3</t>
  </si>
  <si>
    <t xml:space="preserve">Приложение №1  к извещению о проведении закупки
</t>
  </si>
  <si>
    <t>м</t>
  </si>
  <si>
    <t>27.32.13.111</t>
  </si>
  <si>
    <t>27.32.32.130</t>
  </si>
  <si>
    <t>27.32.13.130</t>
  </si>
  <si>
    <t>Кабель ВВГнг(A)-LS 4*16</t>
  </si>
  <si>
    <t xml:space="preserve">Провод ПВС 4*10 </t>
  </si>
  <si>
    <t>Наконечник ТМЛ 16мм² 6-6 ГОСТ КВТ</t>
  </si>
  <si>
    <t>Авт. выкл. ВА88-33  3Р  63А  35кА  ИЭК</t>
  </si>
  <si>
    <t>Скоба RCS-2 на Дин-рейку для ВА88-33 ИЭК</t>
  </si>
  <si>
    <t xml:space="preserve">Труба 32 мм гофрирована ПНД цвет черный с зондом легкая </t>
  </si>
  <si>
    <t>Корпус распределительный метллический ЩРН-18 IP54 240х440х120</t>
  </si>
  <si>
    <t>Шина Т "ноль" на DIN-изолятор ШНИ-6х9-10-Д-С ИЭК</t>
  </si>
  <si>
    <t>По произведенным Заказчиком расчетам среднее квадратичное отклонение составило 221,26  и коэффициент вариации цены составил 15,60 %. Поскольку коэффициент вариации цены менее 33%, совокупность значений, используемых в расчете, при определении НМЦК считается однородной и дополнительные исследования в целях увеличения количества ценовой информации, используемой в расчетах, Заказчиком не проводились.</t>
  </si>
  <si>
    <t xml:space="preserve">Поставка  электротехнических материалов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</si>
</sst>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0" fontId="8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0" fontId="14" fillId="0" borderId="0" xfId="0" applyFont="1"/>
    <xf numFmtId="4" fontId="4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2" fontId="18" fillId="0" borderId="8" xfId="0" applyNumberFormat="1" applyFont="1" applyBorder="1" applyAlignment="1">
      <alignment horizontal="center" vertical="center" wrapText="1"/>
    </xf>
    <xf numFmtId="0" fontId="8" fillId="0" borderId="0" xfId="0" applyFont="1"/>
    <xf numFmtId="4" fontId="8" fillId="0" borderId="0" xfId="0" applyNumberFormat="1" applyFont="1" applyAlignment="1">
      <alignment horizontal="center" vertical="top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7</xdr:row>
      <xdr:rowOff>1057275</xdr:rowOff>
    </xdr:from>
    <xdr:to>
      <xdr:col>10</xdr:col>
      <xdr:colOff>923925</xdr:colOff>
      <xdr:row>7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733425</xdr:rowOff>
    </xdr:from>
    <xdr:to>
      <xdr:col>9</xdr:col>
      <xdr:colOff>771525</xdr:colOff>
      <xdr:row>7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424393</xdr:colOff>
      <xdr:row>7</xdr:row>
      <xdr:rowOff>1370541</xdr:rowOff>
    </xdr:from>
    <xdr:to>
      <xdr:col>11</xdr:col>
      <xdr:colOff>1891243</xdr:colOff>
      <xdr:row>7</xdr:row>
      <xdr:rowOff>1761066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860" y="5121274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11</xdr:col>
      <xdr:colOff>161925</xdr:colOff>
      <xdr:row>7</xdr:row>
      <xdr:rowOff>1457325</xdr:rowOff>
    </xdr:from>
    <xdr:to>
      <xdr:col>11</xdr:col>
      <xdr:colOff>323850</xdr:colOff>
      <xdr:row>7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view="pageBreakPreview" zoomScaleNormal="90" zoomScaleSheetLayoutView="100" workbookViewId="0">
      <selection activeCell="F4" sqref="F4:O4"/>
    </sheetView>
  </sheetViews>
  <sheetFormatPr defaultRowHeight="12.75" x14ac:dyDescent="0.2"/>
  <cols>
    <col min="1" max="1" width="3.140625" style="1" customWidth="1"/>
    <col min="2" max="2" width="11.140625" style="1" customWidth="1"/>
    <col min="3" max="3" width="43.7109375" style="1" customWidth="1"/>
    <col min="4" max="5" width="6.42578125" style="1" customWidth="1"/>
    <col min="6" max="6" width="10.28515625" style="1" customWidth="1"/>
    <col min="7" max="7" width="10.140625" style="1" customWidth="1"/>
    <col min="8" max="8" width="10" style="1" customWidth="1"/>
    <col min="9" max="9" width="11.85546875" style="1" customWidth="1"/>
    <col min="10" max="10" width="14.140625" style="1" customWidth="1"/>
    <col min="11" max="11" width="15.42578125" style="1" customWidth="1"/>
    <col min="12" max="12" width="29.5703125" style="1" customWidth="1"/>
    <col min="13" max="13" width="9" style="2" hidden="1" customWidth="1"/>
    <col min="14" max="14" width="0.140625" style="1" hidden="1" customWidth="1"/>
    <col min="15" max="15" width="14" style="1" customWidth="1"/>
    <col min="16" max="16" width="15.7109375" style="1" customWidth="1"/>
    <col min="17" max="17" width="13.28515625" style="1" customWidth="1"/>
    <col min="18" max="18" width="13.5703125" style="1" customWidth="1"/>
    <col min="19" max="249" width="9.140625" style="1"/>
    <col min="250" max="250" width="3.140625" style="1" customWidth="1"/>
    <col min="251" max="251" width="15.5703125" style="1" customWidth="1"/>
    <col min="252" max="252" width="55.140625" style="1" customWidth="1"/>
    <col min="253" max="253" width="5.85546875" style="1" customWidth="1"/>
    <col min="254" max="254" width="6.85546875" style="1" customWidth="1"/>
    <col min="255" max="257" width="10.5703125" style="1" customWidth="1"/>
    <col min="258" max="264" width="0" style="1" hidden="1" customWidth="1"/>
    <col min="265" max="265" width="11.42578125" style="1" bestFit="1" customWidth="1"/>
    <col min="266" max="266" width="12.5703125" style="1" customWidth="1"/>
    <col min="267" max="267" width="14" style="1" customWidth="1"/>
    <col min="268" max="268" width="22.42578125" style="1" customWidth="1"/>
    <col min="269" max="269" width="10.5703125" style="1" bestFit="1" customWidth="1"/>
    <col min="270" max="270" width="9.42578125" style="1" bestFit="1" customWidth="1"/>
    <col min="271" max="271" width="11.85546875" style="1" customWidth="1"/>
    <col min="272" max="505" width="9.140625" style="1"/>
    <col min="506" max="506" width="3.140625" style="1" customWidth="1"/>
    <col min="507" max="507" width="15.5703125" style="1" customWidth="1"/>
    <col min="508" max="508" width="55.140625" style="1" customWidth="1"/>
    <col min="509" max="509" width="5.85546875" style="1" customWidth="1"/>
    <col min="510" max="510" width="6.85546875" style="1" customWidth="1"/>
    <col min="511" max="513" width="10.5703125" style="1" customWidth="1"/>
    <col min="514" max="520" width="0" style="1" hidden="1" customWidth="1"/>
    <col min="521" max="521" width="11.42578125" style="1" bestFit="1" customWidth="1"/>
    <col min="522" max="522" width="12.5703125" style="1" customWidth="1"/>
    <col min="523" max="523" width="14" style="1" customWidth="1"/>
    <col min="524" max="524" width="22.42578125" style="1" customWidth="1"/>
    <col min="525" max="525" width="10.5703125" style="1" bestFit="1" customWidth="1"/>
    <col min="526" max="526" width="9.42578125" style="1" bestFit="1" customWidth="1"/>
    <col min="527" max="527" width="11.85546875" style="1" customWidth="1"/>
    <col min="528" max="761" width="9.140625" style="1"/>
    <col min="762" max="762" width="3.140625" style="1" customWidth="1"/>
    <col min="763" max="763" width="15.5703125" style="1" customWidth="1"/>
    <col min="764" max="764" width="55.140625" style="1" customWidth="1"/>
    <col min="765" max="765" width="5.85546875" style="1" customWidth="1"/>
    <col min="766" max="766" width="6.85546875" style="1" customWidth="1"/>
    <col min="767" max="769" width="10.5703125" style="1" customWidth="1"/>
    <col min="770" max="776" width="0" style="1" hidden="1" customWidth="1"/>
    <col min="777" max="777" width="11.42578125" style="1" bestFit="1" customWidth="1"/>
    <col min="778" max="778" width="12.5703125" style="1" customWidth="1"/>
    <col min="779" max="779" width="14" style="1" customWidth="1"/>
    <col min="780" max="780" width="22.42578125" style="1" customWidth="1"/>
    <col min="781" max="781" width="10.5703125" style="1" bestFit="1" customWidth="1"/>
    <col min="782" max="782" width="9.42578125" style="1" bestFit="1" customWidth="1"/>
    <col min="783" max="783" width="11.85546875" style="1" customWidth="1"/>
    <col min="784" max="1017" width="9.140625" style="1"/>
    <col min="1018" max="1018" width="3.140625" style="1" customWidth="1"/>
    <col min="1019" max="1019" width="15.5703125" style="1" customWidth="1"/>
    <col min="1020" max="1020" width="55.140625" style="1" customWidth="1"/>
    <col min="1021" max="1021" width="5.85546875" style="1" customWidth="1"/>
    <col min="1022" max="1022" width="6.85546875" style="1" customWidth="1"/>
    <col min="1023" max="1025" width="10.5703125" style="1" customWidth="1"/>
    <col min="1026" max="1032" width="0" style="1" hidden="1" customWidth="1"/>
    <col min="1033" max="1033" width="11.42578125" style="1" bestFit="1" customWidth="1"/>
    <col min="1034" max="1034" width="12.5703125" style="1" customWidth="1"/>
    <col min="1035" max="1035" width="14" style="1" customWidth="1"/>
    <col min="1036" max="1036" width="22.42578125" style="1" customWidth="1"/>
    <col min="1037" max="1037" width="10.5703125" style="1" bestFit="1" customWidth="1"/>
    <col min="1038" max="1038" width="9.42578125" style="1" bestFit="1" customWidth="1"/>
    <col min="1039" max="1039" width="11.85546875" style="1" customWidth="1"/>
    <col min="1040" max="1273" width="9.140625" style="1"/>
    <col min="1274" max="1274" width="3.140625" style="1" customWidth="1"/>
    <col min="1275" max="1275" width="15.5703125" style="1" customWidth="1"/>
    <col min="1276" max="1276" width="55.140625" style="1" customWidth="1"/>
    <col min="1277" max="1277" width="5.85546875" style="1" customWidth="1"/>
    <col min="1278" max="1278" width="6.85546875" style="1" customWidth="1"/>
    <col min="1279" max="1281" width="10.5703125" style="1" customWidth="1"/>
    <col min="1282" max="1288" width="0" style="1" hidden="1" customWidth="1"/>
    <col min="1289" max="1289" width="11.42578125" style="1" bestFit="1" customWidth="1"/>
    <col min="1290" max="1290" width="12.5703125" style="1" customWidth="1"/>
    <col min="1291" max="1291" width="14" style="1" customWidth="1"/>
    <col min="1292" max="1292" width="22.42578125" style="1" customWidth="1"/>
    <col min="1293" max="1293" width="10.5703125" style="1" bestFit="1" customWidth="1"/>
    <col min="1294" max="1294" width="9.42578125" style="1" bestFit="1" customWidth="1"/>
    <col min="1295" max="1295" width="11.85546875" style="1" customWidth="1"/>
    <col min="1296" max="1529" width="9.140625" style="1"/>
    <col min="1530" max="1530" width="3.140625" style="1" customWidth="1"/>
    <col min="1531" max="1531" width="15.5703125" style="1" customWidth="1"/>
    <col min="1532" max="1532" width="55.140625" style="1" customWidth="1"/>
    <col min="1533" max="1533" width="5.85546875" style="1" customWidth="1"/>
    <col min="1534" max="1534" width="6.85546875" style="1" customWidth="1"/>
    <col min="1535" max="1537" width="10.5703125" style="1" customWidth="1"/>
    <col min="1538" max="1544" width="0" style="1" hidden="1" customWidth="1"/>
    <col min="1545" max="1545" width="11.42578125" style="1" bestFit="1" customWidth="1"/>
    <col min="1546" max="1546" width="12.5703125" style="1" customWidth="1"/>
    <col min="1547" max="1547" width="14" style="1" customWidth="1"/>
    <col min="1548" max="1548" width="22.42578125" style="1" customWidth="1"/>
    <col min="1549" max="1549" width="10.5703125" style="1" bestFit="1" customWidth="1"/>
    <col min="1550" max="1550" width="9.42578125" style="1" bestFit="1" customWidth="1"/>
    <col min="1551" max="1551" width="11.85546875" style="1" customWidth="1"/>
    <col min="1552" max="1785" width="9.140625" style="1"/>
    <col min="1786" max="1786" width="3.140625" style="1" customWidth="1"/>
    <col min="1787" max="1787" width="15.5703125" style="1" customWidth="1"/>
    <col min="1788" max="1788" width="55.140625" style="1" customWidth="1"/>
    <col min="1789" max="1789" width="5.85546875" style="1" customWidth="1"/>
    <col min="1790" max="1790" width="6.85546875" style="1" customWidth="1"/>
    <col min="1791" max="1793" width="10.5703125" style="1" customWidth="1"/>
    <col min="1794" max="1800" width="0" style="1" hidden="1" customWidth="1"/>
    <col min="1801" max="1801" width="11.42578125" style="1" bestFit="1" customWidth="1"/>
    <col min="1802" max="1802" width="12.5703125" style="1" customWidth="1"/>
    <col min="1803" max="1803" width="14" style="1" customWidth="1"/>
    <col min="1804" max="1804" width="22.42578125" style="1" customWidth="1"/>
    <col min="1805" max="1805" width="10.5703125" style="1" bestFit="1" customWidth="1"/>
    <col min="1806" max="1806" width="9.42578125" style="1" bestFit="1" customWidth="1"/>
    <col min="1807" max="1807" width="11.85546875" style="1" customWidth="1"/>
    <col min="1808" max="2041" width="9.140625" style="1"/>
    <col min="2042" max="2042" width="3.140625" style="1" customWidth="1"/>
    <col min="2043" max="2043" width="15.5703125" style="1" customWidth="1"/>
    <col min="2044" max="2044" width="55.140625" style="1" customWidth="1"/>
    <col min="2045" max="2045" width="5.85546875" style="1" customWidth="1"/>
    <col min="2046" max="2046" width="6.85546875" style="1" customWidth="1"/>
    <col min="2047" max="2049" width="10.5703125" style="1" customWidth="1"/>
    <col min="2050" max="2056" width="0" style="1" hidden="1" customWidth="1"/>
    <col min="2057" max="2057" width="11.42578125" style="1" bestFit="1" customWidth="1"/>
    <col min="2058" max="2058" width="12.5703125" style="1" customWidth="1"/>
    <col min="2059" max="2059" width="14" style="1" customWidth="1"/>
    <col min="2060" max="2060" width="22.42578125" style="1" customWidth="1"/>
    <col min="2061" max="2061" width="10.5703125" style="1" bestFit="1" customWidth="1"/>
    <col min="2062" max="2062" width="9.42578125" style="1" bestFit="1" customWidth="1"/>
    <col min="2063" max="2063" width="11.85546875" style="1" customWidth="1"/>
    <col min="2064" max="2297" width="9.140625" style="1"/>
    <col min="2298" max="2298" width="3.140625" style="1" customWidth="1"/>
    <col min="2299" max="2299" width="15.5703125" style="1" customWidth="1"/>
    <col min="2300" max="2300" width="55.140625" style="1" customWidth="1"/>
    <col min="2301" max="2301" width="5.85546875" style="1" customWidth="1"/>
    <col min="2302" max="2302" width="6.85546875" style="1" customWidth="1"/>
    <col min="2303" max="2305" width="10.5703125" style="1" customWidth="1"/>
    <col min="2306" max="2312" width="0" style="1" hidden="1" customWidth="1"/>
    <col min="2313" max="2313" width="11.42578125" style="1" bestFit="1" customWidth="1"/>
    <col min="2314" max="2314" width="12.5703125" style="1" customWidth="1"/>
    <col min="2315" max="2315" width="14" style="1" customWidth="1"/>
    <col min="2316" max="2316" width="22.42578125" style="1" customWidth="1"/>
    <col min="2317" max="2317" width="10.5703125" style="1" bestFit="1" customWidth="1"/>
    <col min="2318" max="2318" width="9.42578125" style="1" bestFit="1" customWidth="1"/>
    <col min="2319" max="2319" width="11.85546875" style="1" customWidth="1"/>
    <col min="2320" max="2553" width="9.140625" style="1"/>
    <col min="2554" max="2554" width="3.140625" style="1" customWidth="1"/>
    <col min="2555" max="2555" width="15.5703125" style="1" customWidth="1"/>
    <col min="2556" max="2556" width="55.140625" style="1" customWidth="1"/>
    <col min="2557" max="2557" width="5.85546875" style="1" customWidth="1"/>
    <col min="2558" max="2558" width="6.85546875" style="1" customWidth="1"/>
    <col min="2559" max="2561" width="10.5703125" style="1" customWidth="1"/>
    <col min="2562" max="2568" width="0" style="1" hidden="1" customWidth="1"/>
    <col min="2569" max="2569" width="11.42578125" style="1" bestFit="1" customWidth="1"/>
    <col min="2570" max="2570" width="12.5703125" style="1" customWidth="1"/>
    <col min="2571" max="2571" width="14" style="1" customWidth="1"/>
    <col min="2572" max="2572" width="22.42578125" style="1" customWidth="1"/>
    <col min="2573" max="2573" width="10.5703125" style="1" bestFit="1" customWidth="1"/>
    <col min="2574" max="2574" width="9.42578125" style="1" bestFit="1" customWidth="1"/>
    <col min="2575" max="2575" width="11.85546875" style="1" customWidth="1"/>
    <col min="2576" max="2809" width="9.140625" style="1"/>
    <col min="2810" max="2810" width="3.140625" style="1" customWidth="1"/>
    <col min="2811" max="2811" width="15.5703125" style="1" customWidth="1"/>
    <col min="2812" max="2812" width="55.140625" style="1" customWidth="1"/>
    <col min="2813" max="2813" width="5.85546875" style="1" customWidth="1"/>
    <col min="2814" max="2814" width="6.85546875" style="1" customWidth="1"/>
    <col min="2815" max="2817" width="10.5703125" style="1" customWidth="1"/>
    <col min="2818" max="2824" width="0" style="1" hidden="1" customWidth="1"/>
    <col min="2825" max="2825" width="11.42578125" style="1" bestFit="1" customWidth="1"/>
    <col min="2826" max="2826" width="12.5703125" style="1" customWidth="1"/>
    <col min="2827" max="2827" width="14" style="1" customWidth="1"/>
    <col min="2828" max="2828" width="22.42578125" style="1" customWidth="1"/>
    <col min="2829" max="2829" width="10.5703125" style="1" bestFit="1" customWidth="1"/>
    <col min="2830" max="2830" width="9.42578125" style="1" bestFit="1" customWidth="1"/>
    <col min="2831" max="2831" width="11.85546875" style="1" customWidth="1"/>
    <col min="2832" max="3065" width="9.140625" style="1"/>
    <col min="3066" max="3066" width="3.140625" style="1" customWidth="1"/>
    <col min="3067" max="3067" width="15.5703125" style="1" customWidth="1"/>
    <col min="3068" max="3068" width="55.140625" style="1" customWidth="1"/>
    <col min="3069" max="3069" width="5.85546875" style="1" customWidth="1"/>
    <col min="3070" max="3070" width="6.85546875" style="1" customWidth="1"/>
    <col min="3071" max="3073" width="10.5703125" style="1" customWidth="1"/>
    <col min="3074" max="3080" width="0" style="1" hidden="1" customWidth="1"/>
    <col min="3081" max="3081" width="11.42578125" style="1" bestFit="1" customWidth="1"/>
    <col min="3082" max="3082" width="12.5703125" style="1" customWidth="1"/>
    <col min="3083" max="3083" width="14" style="1" customWidth="1"/>
    <col min="3084" max="3084" width="22.42578125" style="1" customWidth="1"/>
    <col min="3085" max="3085" width="10.5703125" style="1" bestFit="1" customWidth="1"/>
    <col min="3086" max="3086" width="9.42578125" style="1" bestFit="1" customWidth="1"/>
    <col min="3087" max="3087" width="11.85546875" style="1" customWidth="1"/>
    <col min="3088" max="3321" width="9.140625" style="1"/>
    <col min="3322" max="3322" width="3.140625" style="1" customWidth="1"/>
    <col min="3323" max="3323" width="15.5703125" style="1" customWidth="1"/>
    <col min="3324" max="3324" width="55.140625" style="1" customWidth="1"/>
    <col min="3325" max="3325" width="5.85546875" style="1" customWidth="1"/>
    <col min="3326" max="3326" width="6.85546875" style="1" customWidth="1"/>
    <col min="3327" max="3329" width="10.5703125" style="1" customWidth="1"/>
    <col min="3330" max="3336" width="0" style="1" hidden="1" customWidth="1"/>
    <col min="3337" max="3337" width="11.42578125" style="1" bestFit="1" customWidth="1"/>
    <col min="3338" max="3338" width="12.5703125" style="1" customWidth="1"/>
    <col min="3339" max="3339" width="14" style="1" customWidth="1"/>
    <col min="3340" max="3340" width="22.42578125" style="1" customWidth="1"/>
    <col min="3341" max="3341" width="10.5703125" style="1" bestFit="1" customWidth="1"/>
    <col min="3342" max="3342" width="9.42578125" style="1" bestFit="1" customWidth="1"/>
    <col min="3343" max="3343" width="11.85546875" style="1" customWidth="1"/>
    <col min="3344" max="3577" width="9.140625" style="1"/>
    <col min="3578" max="3578" width="3.140625" style="1" customWidth="1"/>
    <col min="3579" max="3579" width="15.5703125" style="1" customWidth="1"/>
    <col min="3580" max="3580" width="55.140625" style="1" customWidth="1"/>
    <col min="3581" max="3581" width="5.85546875" style="1" customWidth="1"/>
    <col min="3582" max="3582" width="6.85546875" style="1" customWidth="1"/>
    <col min="3583" max="3585" width="10.5703125" style="1" customWidth="1"/>
    <col min="3586" max="3592" width="0" style="1" hidden="1" customWidth="1"/>
    <col min="3593" max="3593" width="11.42578125" style="1" bestFit="1" customWidth="1"/>
    <col min="3594" max="3594" width="12.5703125" style="1" customWidth="1"/>
    <col min="3595" max="3595" width="14" style="1" customWidth="1"/>
    <col min="3596" max="3596" width="22.42578125" style="1" customWidth="1"/>
    <col min="3597" max="3597" width="10.5703125" style="1" bestFit="1" customWidth="1"/>
    <col min="3598" max="3598" width="9.42578125" style="1" bestFit="1" customWidth="1"/>
    <col min="3599" max="3599" width="11.85546875" style="1" customWidth="1"/>
    <col min="3600" max="3833" width="9.140625" style="1"/>
    <col min="3834" max="3834" width="3.140625" style="1" customWidth="1"/>
    <col min="3835" max="3835" width="15.5703125" style="1" customWidth="1"/>
    <col min="3836" max="3836" width="55.140625" style="1" customWidth="1"/>
    <col min="3837" max="3837" width="5.85546875" style="1" customWidth="1"/>
    <col min="3838" max="3838" width="6.85546875" style="1" customWidth="1"/>
    <col min="3839" max="3841" width="10.5703125" style="1" customWidth="1"/>
    <col min="3842" max="3848" width="0" style="1" hidden="1" customWidth="1"/>
    <col min="3849" max="3849" width="11.42578125" style="1" bestFit="1" customWidth="1"/>
    <col min="3850" max="3850" width="12.5703125" style="1" customWidth="1"/>
    <col min="3851" max="3851" width="14" style="1" customWidth="1"/>
    <col min="3852" max="3852" width="22.42578125" style="1" customWidth="1"/>
    <col min="3853" max="3853" width="10.5703125" style="1" bestFit="1" customWidth="1"/>
    <col min="3854" max="3854" width="9.42578125" style="1" bestFit="1" customWidth="1"/>
    <col min="3855" max="3855" width="11.85546875" style="1" customWidth="1"/>
    <col min="3856" max="4089" width="9.140625" style="1"/>
    <col min="4090" max="4090" width="3.140625" style="1" customWidth="1"/>
    <col min="4091" max="4091" width="15.5703125" style="1" customWidth="1"/>
    <col min="4092" max="4092" width="55.140625" style="1" customWidth="1"/>
    <col min="4093" max="4093" width="5.85546875" style="1" customWidth="1"/>
    <col min="4094" max="4094" width="6.85546875" style="1" customWidth="1"/>
    <col min="4095" max="4097" width="10.5703125" style="1" customWidth="1"/>
    <col min="4098" max="4104" width="0" style="1" hidden="1" customWidth="1"/>
    <col min="4105" max="4105" width="11.42578125" style="1" bestFit="1" customWidth="1"/>
    <col min="4106" max="4106" width="12.5703125" style="1" customWidth="1"/>
    <col min="4107" max="4107" width="14" style="1" customWidth="1"/>
    <col min="4108" max="4108" width="22.42578125" style="1" customWidth="1"/>
    <col min="4109" max="4109" width="10.5703125" style="1" bestFit="1" customWidth="1"/>
    <col min="4110" max="4110" width="9.42578125" style="1" bestFit="1" customWidth="1"/>
    <col min="4111" max="4111" width="11.85546875" style="1" customWidth="1"/>
    <col min="4112" max="4345" width="9.140625" style="1"/>
    <col min="4346" max="4346" width="3.140625" style="1" customWidth="1"/>
    <col min="4347" max="4347" width="15.5703125" style="1" customWidth="1"/>
    <col min="4348" max="4348" width="55.140625" style="1" customWidth="1"/>
    <col min="4349" max="4349" width="5.85546875" style="1" customWidth="1"/>
    <col min="4350" max="4350" width="6.85546875" style="1" customWidth="1"/>
    <col min="4351" max="4353" width="10.5703125" style="1" customWidth="1"/>
    <col min="4354" max="4360" width="0" style="1" hidden="1" customWidth="1"/>
    <col min="4361" max="4361" width="11.42578125" style="1" bestFit="1" customWidth="1"/>
    <col min="4362" max="4362" width="12.5703125" style="1" customWidth="1"/>
    <col min="4363" max="4363" width="14" style="1" customWidth="1"/>
    <col min="4364" max="4364" width="22.42578125" style="1" customWidth="1"/>
    <col min="4365" max="4365" width="10.5703125" style="1" bestFit="1" customWidth="1"/>
    <col min="4366" max="4366" width="9.42578125" style="1" bestFit="1" customWidth="1"/>
    <col min="4367" max="4367" width="11.85546875" style="1" customWidth="1"/>
    <col min="4368" max="4601" width="9.140625" style="1"/>
    <col min="4602" max="4602" width="3.140625" style="1" customWidth="1"/>
    <col min="4603" max="4603" width="15.5703125" style="1" customWidth="1"/>
    <col min="4604" max="4604" width="55.140625" style="1" customWidth="1"/>
    <col min="4605" max="4605" width="5.85546875" style="1" customWidth="1"/>
    <col min="4606" max="4606" width="6.85546875" style="1" customWidth="1"/>
    <col min="4607" max="4609" width="10.5703125" style="1" customWidth="1"/>
    <col min="4610" max="4616" width="0" style="1" hidden="1" customWidth="1"/>
    <col min="4617" max="4617" width="11.42578125" style="1" bestFit="1" customWidth="1"/>
    <col min="4618" max="4618" width="12.5703125" style="1" customWidth="1"/>
    <col min="4619" max="4619" width="14" style="1" customWidth="1"/>
    <col min="4620" max="4620" width="22.42578125" style="1" customWidth="1"/>
    <col min="4621" max="4621" width="10.5703125" style="1" bestFit="1" customWidth="1"/>
    <col min="4622" max="4622" width="9.42578125" style="1" bestFit="1" customWidth="1"/>
    <col min="4623" max="4623" width="11.85546875" style="1" customWidth="1"/>
    <col min="4624" max="4857" width="9.140625" style="1"/>
    <col min="4858" max="4858" width="3.140625" style="1" customWidth="1"/>
    <col min="4859" max="4859" width="15.5703125" style="1" customWidth="1"/>
    <col min="4860" max="4860" width="55.140625" style="1" customWidth="1"/>
    <col min="4861" max="4861" width="5.85546875" style="1" customWidth="1"/>
    <col min="4862" max="4862" width="6.85546875" style="1" customWidth="1"/>
    <col min="4863" max="4865" width="10.5703125" style="1" customWidth="1"/>
    <col min="4866" max="4872" width="0" style="1" hidden="1" customWidth="1"/>
    <col min="4873" max="4873" width="11.42578125" style="1" bestFit="1" customWidth="1"/>
    <col min="4874" max="4874" width="12.5703125" style="1" customWidth="1"/>
    <col min="4875" max="4875" width="14" style="1" customWidth="1"/>
    <col min="4876" max="4876" width="22.42578125" style="1" customWidth="1"/>
    <col min="4877" max="4877" width="10.5703125" style="1" bestFit="1" customWidth="1"/>
    <col min="4878" max="4878" width="9.42578125" style="1" bestFit="1" customWidth="1"/>
    <col min="4879" max="4879" width="11.85546875" style="1" customWidth="1"/>
    <col min="4880" max="5113" width="9.140625" style="1"/>
    <col min="5114" max="5114" width="3.140625" style="1" customWidth="1"/>
    <col min="5115" max="5115" width="15.5703125" style="1" customWidth="1"/>
    <col min="5116" max="5116" width="55.140625" style="1" customWidth="1"/>
    <col min="5117" max="5117" width="5.85546875" style="1" customWidth="1"/>
    <col min="5118" max="5118" width="6.85546875" style="1" customWidth="1"/>
    <col min="5119" max="5121" width="10.5703125" style="1" customWidth="1"/>
    <col min="5122" max="5128" width="0" style="1" hidden="1" customWidth="1"/>
    <col min="5129" max="5129" width="11.42578125" style="1" bestFit="1" customWidth="1"/>
    <col min="5130" max="5130" width="12.5703125" style="1" customWidth="1"/>
    <col min="5131" max="5131" width="14" style="1" customWidth="1"/>
    <col min="5132" max="5132" width="22.42578125" style="1" customWidth="1"/>
    <col min="5133" max="5133" width="10.5703125" style="1" bestFit="1" customWidth="1"/>
    <col min="5134" max="5134" width="9.42578125" style="1" bestFit="1" customWidth="1"/>
    <col min="5135" max="5135" width="11.85546875" style="1" customWidth="1"/>
    <col min="5136" max="5369" width="9.140625" style="1"/>
    <col min="5370" max="5370" width="3.140625" style="1" customWidth="1"/>
    <col min="5371" max="5371" width="15.5703125" style="1" customWidth="1"/>
    <col min="5372" max="5372" width="55.140625" style="1" customWidth="1"/>
    <col min="5373" max="5373" width="5.85546875" style="1" customWidth="1"/>
    <col min="5374" max="5374" width="6.85546875" style="1" customWidth="1"/>
    <col min="5375" max="5377" width="10.5703125" style="1" customWidth="1"/>
    <col min="5378" max="5384" width="0" style="1" hidden="1" customWidth="1"/>
    <col min="5385" max="5385" width="11.42578125" style="1" bestFit="1" customWidth="1"/>
    <col min="5386" max="5386" width="12.5703125" style="1" customWidth="1"/>
    <col min="5387" max="5387" width="14" style="1" customWidth="1"/>
    <col min="5388" max="5388" width="22.42578125" style="1" customWidth="1"/>
    <col min="5389" max="5389" width="10.5703125" style="1" bestFit="1" customWidth="1"/>
    <col min="5390" max="5390" width="9.42578125" style="1" bestFit="1" customWidth="1"/>
    <col min="5391" max="5391" width="11.85546875" style="1" customWidth="1"/>
    <col min="5392" max="5625" width="9.140625" style="1"/>
    <col min="5626" max="5626" width="3.140625" style="1" customWidth="1"/>
    <col min="5627" max="5627" width="15.5703125" style="1" customWidth="1"/>
    <col min="5628" max="5628" width="55.140625" style="1" customWidth="1"/>
    <col min="5629" max="5629" width="5.85546875" style="1" customWidth="1"/>
    <col min="5630" max="5630" width="6.85546875" style="1" customWidth="1"/>
    <col min="5631" max="5633" width="10.5703125" style="1" customWidth="1"/>
    <col min="5634" max="5640" width="0" style="1" hidden="1" customWidth="1"/>
    <col min="5641" max="5641" width="11.42578125" style="1" bestFit="1" customWidth="1"/>
    <col min="5642" max="5642" width="12.5703125" style="1" customWidth="1"/>
    <col min="5643" max="5643" width="14" style="1" customWidth="1"/>
    <col min="5644" max="5644" width="22.42578125" style="1" customWidth="1"/>
    <col min="5645" max="5645" width="10.5703125" style="1" bestFit="1" customWidth="1"/>
    <col min="5646" max="5646" width="9.42578125" style="1" bestFit="1" customWidth="1"/>
    <col min="5647" max="5647" width="11.85546875" style="1" customWidth="1"/>
    <col min="5648" max="5881" width="9.140625" style="1"/>
    <col min="5882" max="5882" width="3.140625" style="1" customWidth="1"/>
    <col min="5883" max="5883" width="15.5703125" style="1" customWidth="1"/>
    <col min="5884" max="5884" width="55.140625" style="1" customWidth="1"/>
    <col min="5885" max="5885" width="5.85546875" style="1" customWidth="1"/>
    <col min="5886" max="5886" width="6.85546875" style="1" customWidth="1"/>
    <col min="5887" max="5889" width="10.5703125" style="1" customWidth="1"/>
    <col min="5890" max="5896" width="0" style="1" hidden="1" customWidth="1"/>
    <col min="5897" max="5897" width="11.42578125" style="1" bestFit="1" customWidth="1"/>
    <col min="5898" max="5898" width="12.5703125" style="1" customWidth="1"/>
    <col min="5899" max="5899" width="14" style="1" customWidth="1"/>
    <col min="5900" max="5900" width="22.42578125" style="1" customWidth="1"/>
    <col min="5901" max="5901" width="10.5703125" style="1" bestFit="1" customWidth="1"/>
    <col min="5902" max="5902" width="9.42578125" style="1" bestFit="1" customWidth="1"/>
    <col min="5903" max="5903" width="11.85546875" style="1" customWidth="1"/>
    <col min="5904" max="6137" width="9.140625" style="1"/>
    <col min="6138" max="6138" width="3.140625" style="1" customWidth="1"/>
    <col min="6139" max="6139" width="15.5703125" style="1" customWidth="1"/>
    <col min="6140" max="6140" width="55.140625" style="1" customWidth="1"/>
    <col min="6141" max="6141" width="5.85546875" style="1" customWidth="1"/>
    <col min="6142" max="6142" width="6.85546875" style="1" customWidth="1"/>
    <col min="6143" max="6145" width="10.5703125" style="1" customWidth="1"/>
    <col min="6146" max="6152" width="0" style="1" hidden="1" customWidth="1"/>
    <col min="6153" max="6153" width="11.42578125" style="1" bestFit="1" customWidth="1"/>
    <col min="6154" max="6154" width="12.5703125" style="1" customWidth="1"/>
    <col min="6155" max="6155" width="14" style="1" customWidth="1"/>
    <col min="6156" max="6156" width="22.42578125" style="1" customWidth="1"/>
    <col min="6157" max="6157" width="10.5703125" style="1" bestFit="1" customWidth="1"/>
    <col min="6158" max="6158" width="9.42578125" style="1" bestFit="1" customWidth="1"/>
    <col min="6159" max="6159" width="11.85546875" style="1" customWidth="1"/>
    <col min="6160" max="6393" width="9.140625" style="1"/>
    <col min="6394" max="6394" width="3.140625" style="1" customWidth="1"/>
    <col min="6395" max="6395" width="15.5703125" style="1" customWidth="1"/>
    <col min="6396" max="6396" width="55.140625" style="1" customWidth="1"/>
    <col min="6397" max="6397" width="5.85546875" style="1" customWidth="1"/>
    <col min="6398" max="6398" width="6.85546875" style="1" customWidth="1"/>
    <col min="6399" max="6401" width="10.5703125" style="1" customWidth="1"/>
    <col min="6402" max="6408" width="0" style="1" hidden="1" customWidth="1"/>
    <col min="6409" max="6409" width="11.42578125" style="1" bestFit="1" customWidth="1"/>
    <col min="6410" max="6410" width="12.5703125" style="1" customWidth="1"/>
    <col min="6411" max="6411" width="14" style="1" customWidth="1"/>
    <col min="6412" max="6412" width="22.42578125" style="1" customWidth="1"/>
    <col min="6413" max="6413" width="10.5703125" style="1" bestFit="1" customWidth="1"/>
    <col min="6414" max="6414" width="9.42578125" style="1" bestFit="1" customWidth="1"/>
    <col min="6415" max="6415" width="11.85546875" style="1" customWidth="1"/>
    <col min="6416" max="6649" width="9.140625" style="1"/>
    <col min="6650" max="6650" width="3.140625" style="1" customWidth="1"/>
    <col min="6651" max="6651" width="15.5703125" style="1" customWidth="1"/>
    <col min="6652" max="6652" width="55.140625" style="1" customWidth="1"/>
    <col min="6653" max="6653" width="5.85546875" style="1" customWidth="1"/>
    <col min="6654" max="6654" width="6.85546875" style="1" customWidth="1"/>
    <col min="6655" max="6657" width="10.5703125" style="1" customWidth="1"/>
    <col min="6658" max="6664" width="0" style="1" hidden="1" customWidth="1"/>
    <col min="6665" max="6665" width="11.42578125" style="1" bestFit="1" customWidth="1"/>
    <col min="6666" max="6666" width="12.5703125" style="1" customWidth="1"/>
    <col min="6667" max="6667" width="14" style="1" customWidth="1"/>
    <col min="6668" max="6668" width="22.42578125" style="1" customWidth="1"/>
    <col min="6669" max="6669" width="10.5703125" style="1" bestFit="1" customWidth="1"/>
    <col min="6670" max="6670" width="9.42578125" style="1" bestFit="1" customWidth="1"/>
    <col min="6671" max="6671" width="11.85546875" style="1" customWidth="1"/>
    <col min="6672" max="6905" width="9.140625" style="1"/>
    <col min="6906" max="6906" width="3.140625" style="1" customWidth="1"/>
    <col min="6907" max="6907" width="15.5703125" style="1" customWidth="1"/>
    <col min="6908" max="6908" width="55.140625" style="1" customWidth="1"/>
    <col min="6909" max="6909" width="5.85546875" style="1" customWidth="1"/>
    <col min="6910" max="6910" width="6.85546875" style="1" customWidth="1"/>
    <col min="6911" max="6913" width="10.5703125" style="1" customWidth="1"/>
    <col min="6914" max="6920" width="0" style="1" hidden="1" customWidth="1"/>
    <col min="6921" max="6921" width="11.42578125" style="1" bestFit="1" customWidth="1"/>
    <col min="6922" max="6922" width="12.5703125" style="1" customWidth="1"/>
    <col min="6923" max="6923" width="14" style="1" customWidth="1"/>
    <col min="6924" max="6924" width="22.42578125" style="1" customWidth="1"/>
    <col min="6925" max="6925" width="10.5703125" style="1" bestFit="1" customWidth="1"/>
    <col min="6926" max="6926" width="9.42578125" style="1" bestFit="1" customWidth="1"/>
    <col min="6927" max="6927" width="11.85546875" style="1" customWidth="1"/>
    <col min="6928" max="7161" width="9.140625" style="1"/>
    <col min="7162" max="7162" width="3.140625" style="1" customWidth="1"/>
    <col min="7163" max="7163" width="15.5703125" style="1" customWidth="1"/>
    <col min="7164" max="7164" width="55.140625" style="1" customWidth="1"/>
    <col min="7165" max="7165" width="5.85546875" style="1" customWidth="1"/>
    <col min="7166" max="7166" width="6.85546875" style="1" customWidth="1"/>
    <col min="7167" max="7169" width="10.5703125" style="1" customWidth="1"/>
    <col min="7170" max="7176" width="0" style="1" hidden="1" customWidth="1"/>
    <col min="7177" max="7177" width="11.42578125" style="1" bestFit="1" customWidth="1"/>
    <col min="7178" max="7178" width="12.5703125" style="1" customWidth="1"/>
    <col min="7179" max="7179" width="14" style="1" customWidth="1"/>
    <col min="7180" max="7180" width="22.42578125" style="1" customWidth="1"/>
    <col min="7181" max="7181" width="10.5703125" style="1" bestFit="1" customWidth="1"/>
    <col min="7182" max="7182" width="9.42578125" style="1" bestFit="1" customWidth="1"/>
    <col min="7183" max="7183" width="11.85546875" style="1" customWidth="1"/>
    <col min="7184" max="7417" width="9.140625" style="1"/>
    <col min="7418" max="7418" width="3.140625" style="1" customWidth="1"/>
    <col min="7419" max="7419" width="15.5703125" style="1" customWidth="1"/>
    <col min="7420" max="7420" width="55.140625" style="1" customWidth="1"/>
    <col min="7421" max="7421" width="5.85546875" style="1" customWidth="1"/>
    <col min="7422" max="7422" width="6.85546875" style="1" customWidth="1"/>
    <col min="7423" max="7425" width="10.5703125" style="1" customWidth="1"/>
    <col min="7426" max="7432" width="0" style="1" hidden="1" customWidth="1"/>
    <col min="7433" max="7433" width="11.42578125" style="1" bestFit="1" customWidth="1"/>
    <col min="7434" max="7434" width="12.5703125" style="1" customWidth="1"/>
    <col min="7435" max="7435" width="14" style="1" customWidth="1"/>
    <col min="7436" max="7436" width="22.42578125" style="1" customWidth="1"/>
    <col min="7437" max="7437" width="10.5703125" style="1" bestFit="1" customWidth="1"/>
    <col min="7438" max="7438" width="9.42578125" style="1" bestFit="1" customWidth="1"/>
    <col min="7439" max="7439" width="11.85546875" style="1" customWidth="1"/>
    <col min="7440" max="7673" width="9.140625" style="1"/>
    <col min="7674" max="7674" width="3.140625" style="1" customWidth="1"/>
    <col min="7675" max="7675" width="15.5703125" style="1" customWidth="1"/>
    <col min="7676" max="7676" width="55.140625" style="1" customWidth="1"/>
    <col min="7677" max="7677" width="5.85546875" style="1" customWidth="1"/>
    <col min="7678" max="7678" width="6.85546875" style="1" customWidth="1"/>
    <col min="7679" max="7681" width="10.5703125" style="1" customWidth="1"/>
    <col min="7682" max="7688" width="0" style="1" hidden="1" customWidth="1"/>
    <col min="7689" max="7689" width="11.42578125" style="1" bestFit="1" customWidth="1"/>
    <col min="7690" max="7690" width="12.5703125" style="1" customWidth="1"/>
    <col min="7691" max="7691" width="14" style="1" customWidth="1"/>
    <col min="7692" max="7692" width="22.42578125" style="1" customWidth="1"/>
    <col min="7693" max="7693" width="10.5703125" style="1" bestFit="1" customWidth="1"/>
    <col min="7694" max="7694" width="9.42578125" style="1" bestFit="1" customWidth="1"/>
    <col min="7695" max="7695" width="11.85546875" style="1" customWidth="1"/>
    <col min="7696" max="7929" width="9.140625" style="1"/>
    <col min="7930" max="7930" width="3.140625" style="1" customWidth="1"/>
    <col min="7931" max="7931" width="15.5703125" style="1" customWidth="1"/>
    <col min="7932" max="7932" width="55.140625" style="1" customWidth="1"/>
    <col min="7933" max="7933" width="5.85546875" style="1" customWidth="1"/>
    <col min="7934" max="7934" width="6.85546875" style="1" customWidth="1"/>
    <col min="7935" max="7937" width="10.5703125" style="1" customWidth="1"/>
    <col min="7938" max="7944" width="0" style="1" hidden="1" customWidth="1"/>
    <col min="7945" max="7945" width="11.42578125" style="1" bestFit="1" customWidth="1"/>
    <col min="7946" max="7946" width="12.5703125" style="1" customWidth="1"/>
    <col min="7947" max="7947" width="14" style="1" customWidth="1"/>
    <col min="7948" max="7948" width="22.42578125" style="1" customWidth="1"/>
    <col min="7949" max="7949" width="10.5703125" style="1" bestFit="1" customWidth="1"/>
    <col min="7950" max="7950" width="9.42578125" style="1" bestFit="1" customWidth="1"/>
    <col min="7951" max="7951" width="11.85546875" style="1" customWidth="1"/>
    <col min="7952" max="8185" width="9.140625" style="1"/>
    <col min="8186" max="8186" width="3.140625" style="1" customWidth="1"/>
    <col min="8187" max="8187" width="15.5703125" style="1" customWidth="1"/>
    <col min="8188" max="8188" width="55.140625" style="1" customWidth="1"/>
    <col min="8189" max="8189" width="5.85546875" style="1" customWidth="1"/>
    <col min="8190" max="8190" width="6.85546875" style="1" customWidth="1"/>
    <col min="8191" max="8193" width="10.5703125" style="1" customWidth="1"/>
    <col min="8194" max="8200" width="0" style="1" hidden="1" customWidth="1"/>
    <col min="8201" max="8201" width="11.42578125" style="1" bestFit="1" customWidth="1"/>
    <col min="8202" max="8202" width="12.5703125" style="1" customWidth="1"/>
    <col min="8203" max="8203" width="14" style="1" customWidth="1"/>
    <col min="8204" max="8204" width="22.42578125" style="1" customWidth="1"/>
    <col min="8205" max="8205" width="10.5703125" style="1" bestFit="1" customWidth="1"/>
    <col min="8206" max="8206" width="9.42578125" style="1" bestFit="1" customWidth="1"/>
    <col min="8207" max="8207" width="11.85546875" style="1" customWidth="1"/>
    <col min="8208" max="8441" width="9.140625" style="1"/>
    <col min="8442" max="8442" width="3.140625" style="1" customWidth="1"/>
    <col min="8443" max="8443" width="15.5703125" style="1" customWidth="1"/>
    <col min="8444" max="8444" width="55.140625" style="1" customWidth="1"/>
    <col min="8445" max="8445" width="5.85546875" style="1" customWidth="1"/>
    <col min="8446" max="8446" width="6.85546875" style="1" customWidth="1"/>
    <col min="8447" max="8449" width="10.5703125" style="1" customWidth="1"/>
    <col min="8450" max="8456" width="0" style="1" hidden="1" customWidth="1"/>
    <col min="8457" max="8457" width="11.42578125" style="1" bestFit="1" customWidth="1"/>
    <col min="8458" max="8458" width="12.5703125" style="1" customWidth="1"/>
    <col min="8459" max="8459" width="14" style="1" customWidth="1"/>
    <col min="8460" max="8460" width="22.42578125" style="1" customWidth="1"/>
    <col min="8461" max="8461" width="10.5703125" style="1" bestFit="1" customWidth="1"/>
    <col min="8462" max="8462" width="9.42578125" style="1" bestFit="1" customWidth="1"/>
    <col min="8463" max="8463" width="11.85546875" style="1" customWidth="1"/>
    <col min="8464" max="8697" width="9.140625" style="1"/>
    <col min="8698" max="8698" width="3.140625" style="1" customWidth="1"/>
    <col min="8699" max="8699" width="15.5703125" style="1" customWidth="1"/>
    <col min="8700" max="8700" width="55.140625" style="1" customWidth="1"/>
    <col min="8701" max="8701" width="5.85546875" style="1" customWidth="1"/>
    <col min="8702" max="8702" width="6.85546875" style="1" customWidth="1"/>
    <col min="8703" max="8705" width="10.5703125" style="1" customWidth="1"/>
    <col min="8706" max="8712" width="0" style="1" hidden="1" customWidth="1"/>
    <col min="8713" max="8713" width="11.42578125" style="1" bestFit="1" customWidth="1"/>
    <col min="8714" max="8714" width="12.5703125" style="1" customWidth="1"/>
    <col min="8715" max="8715" width="14" style="1" customWidth="1"/>
    <col min="8716" max="8716" width="22.42578125" style="1" customWidth="1"/>
    <col min="8717" max="8717" width="10.5703125" style="1" bestFit="1" customWidth="1"/>
    <col min="8718" max="8718" width="9.42578125" style="1" bestFit="1" customWidth="1"/>
    <col min="8719" max="8719" width="11.85546875" style="1" customWidth="1"/>
    <col min="8720" max="8953" width="9.140625" style="1"/>
    <col min="8954" max="8954" width="3.140625" style="1" customWidth="1"/>
    <col min="8955" max="8955" width="15.5703125" style="1" customWidth="1"/>
    <col min="8956" max="8956" width="55.140625" style="1" customWidth="1"/>
    <col min="8957" max="8957" width="5.85546875" style="1" customWidth="1"/>
    <col min="8958" max="8958" width="6.85546875" style="1" customWidth="1"/>
    <col min="8959" max="8961" width="10.5703125" style="1" customWidth="1"/>
    <col min="8962" max="8968" width="0" style="1" hidden="1" customWidth="1"/>
    <col min="8969" max="8969" width="11.42578125" style="1" bestFit="1" customWidth="1"/>
    <col min="8970" max="8970" width="12.5703125" style="1" customWidth="1"/>
    <col min="8971" max="8971" width="14" style="1" customWidth="1"/>
    <col min="8972" max="8972" width="22.42578125" style="1" customWidth="1"/>
    <col min="8973" max="8973" width="10.5703125" style="1" bestFit="1" customWidth="1"/>
    <col min="8974" max="8974" width="9.42578125" style="1" bestFit="1" customWidth="1"/>
    <col min="8975" max="8975" width="11.85546875" style="1" customWidth="1"/>
    <col min="8976" max="9209" width="9.140625" style="1"/>
    <col min="9210" max="9210" width="3.140625" style="1" customWidth="1"/>
    <col min="9211" max="9211" width="15.5703125" style="1" customWidth="1"/>
    <col min="9212" max="9212" width="55.140625" style="1" customWidth="1"/>
    <col min="9213" max="9213" width="5.85546875" style="1" customWidth="1"/>
    <col min="9214" max="9214" width="6.85546875" style="1" customWidth="1"/>
    <col min="9215" max="9217" width="10.5703125" style="1" customWidth="1"/>
    <col min="9218" max="9224" width="0" style="1" hidden="1" customWidth="1"/>
    <col min="9225" max="9225" width="11.42578125" style="1" bestFit="1" customWidth="1"/>
    <col min="9226" max="9226" width="12.5703125" style="1" customWidth="1"/>
    <col min="9227" max="9227" width="14" style="1" customWidth="1"/>
    <col min="9228" max="9228" width="22.42578125" style="1" customWidth="1"/>
    <col min="9229" max="9229" width="10.5703125" style="1" bestFit="1" customWidth="1"/>
    <col min="9230" max="9230" width="9.42578125" style="1" bestFit="1" customWidth="1"/>
    <col min="9231" max="9231" width="11.85546875" style="1" customWidth="1"/>
    <col min="9232" max="9465" width="9.140625" style="1"/>
    <col min="9466" max="9466" width="3.140625" style="1" customWidth="1"/>
    <col min="9467" max="9467" width="15.5703125" style="1" customWidth="1"/>
    <col min="9468" max="9468" width="55.140625" style="1" customWidth="1"/>
    <col min="9469" max="9469" width="5.85546875" style="1" customWidth="1"/>
    <col min="9470" max="9470" width="6.85546875" style="1" customWidth="1"/>
    <col min="9471" max="9473" width="10.5703125" style="1" customWidth="1"/>
    <col min="9474" max="9480" width="0" style="1" hidden="1" customWidth="1"/>
    <col min="9481" max="9481" width="11.42578125" style="1" bestFit="1" customWidth="1"/>
    <col min="9482" max="9482" width="12.5703125" style="1" customWidth="1"/>
    <col min="9483" max="9483" width="14" style="1" customWidth="1"/>
    <col min="9484" max="9484" width="22.42578125" style="1" customWidth="1"/>
    <col min="9485" max="9485" width="10.5703125" style="1" bestFit="1" customWidth="1"/>
    <col min="9486" max="9486" width="9.42578125" style="1" bestFit="1" customWidth="1"/>
    <col min="9487" max="9487" width="11.85546875" style="1" customWidth="1"/>
    <col min="9488" max="9721" width="9.140625" style="1"/>
    <col min="9722" max="9722" width="3.140625" style="1" customWidth="1"/>
    <col min="9723" max="9723" width="15.5703125" style="1" customWidth="1"/>
    <col min="9724" max="9724" width="55.140625" style="1" customWidth="1"/>
    <col min="9725" max="9725" width="5.85546875" style="1" customWidth="1"/>
    <col min="9726" max="9726" width="6.85546875" style="1" customWidth="1"/>
    <col min="9727" max="9729" width="10.5703125" style="1" customWidth="1"/>
    <col min="9730" max="9736" width="0" style="1" hidden="1" customWidth="1"/>
    <col min="9737" max="9737" width="11.42578125" style="1" bestFit="1" customWidth="1"/>
    <col min="9738" max="9738" width="12.5703125" style="1" customWidth="1"/>
    <col min="9739" max="9739" width="14" style="1" customWidth="1"/>
    <col min="9740" max="9740" width="22.42578125" style="1" customWidth="1"/>
    <col min="9741" max="9741" width="10.5703125" style="1" bestFit="1" customWidth="1"/>
    <col min="9742" max="9742" width="9.42578125" style="1" bestFit="1" customWidth="1"/>
    <col min="9743" max="9743" width="11.85546875" style="1" customWidth="1"/>
    <col min="9744" max="9977" width="9.140625" style="1"/>
    <col min="9978" max="9978" width="3.140625" style="1" customWidth="1"/>
    <col min="9979" max="9979" width="15.5703125" style="1" customWidth="1"/>
    <col min="9980" max="9980" width="55.140625" style="1" customWidth="1"/>
    <col min="9981" max="9981" width="5.85546875" style="1" customWidth="1"/>
    <col min="9982" max="9982" width="6.85546875" style="1" customWidth="1"/>
    <col min="9983" max="9985" width="10.5703125" style="1" customWidth="1"/>
    <col min="9986" max="9992" width="0" style="1" hidden="1" customWidth="1"/>
    <col min="9993" max="9993" width="11.42578125" style="1" bestFit="1" customWidth="1"/>
    <col min="9994" max="9994" width="12.5703125" style="1" customWidth="1"/>
    <col min="9995" max="9995" width="14" style="1" customWidth="1"/>
    <col min="9996" max="9996" width="22.42578125" style="1" customWidth="1"/>
    <col min="9997" max="9997" width="10.5703125" style="1" bestFit="1" customWidth="1"/>
    <col min="9998" max="9998" width="9.42578125" style="1" bestFit="1" customWidth="1"/>
    <col min="9999" max="9999" width="11.85546875" style="1" customWidth="1"/>
    <col min="10000" max="10233" width="9.140625" style="1"/>
    <col min="10234" max="10234" width="3.140625" style="1" customWidth="1"/>
    <col min="10235" max="10235" width="15.5703125" style="1" customWidth="1"/>
    <col min="10236" max="10236" width="55.140625" style="1" customWidth="1"/>
    <col min="10237" max="10237" width="5.85546875" style="1" customWidth="1"/>
    <col min="10238" max="10238" width="6.85546875" style="1" customWidth="1"/>
    <col min="10239" max="10241" width="10.5703125" style="1" customWidth="1"/>
    <col min="10242" max="10248" width="0" style="1" hidden="1" customWidth="1"/>
    <col min="10249" max="10249" width="11.42578125" style="1" bestFit="1" customWidth="1"/>
    <col min="10250" max="10250" width="12.5703125" style="1" customWidth="1"/>
    <col min="10251" max="10251" width="14" style="1" customWidth="1"/>
    <col min="10252" max="10252" width="22.42578125" style="1" customWidth="1"/>
    <col min="10253" max="10253" width="10.5703125" style="1" bestFit="1" customWidth="1"/>
    <col min="10254" max="10254" width="9.42578125" style="1" bestFit="1" customWidth="1"/>
    <col min="10255" max="10255" width="11.85546875" style="1" customWidth="1"/>
    <col min="10256" max="10489" width="9.140625" style="1"/>
    <col min="10490" max="10490" width="3.140625" style="1" customWidth="1"/>
    <col min="10491" max="10491" width="15.5703125" style="1" customWidth="1"/>
    <col min="10492" max="10492" width="55.140625" style="1" customWidth="1"/>
    <col min="10493" max="10493" width="5.85546875" style="1" customWidth="1"/>
    <col min="10494" max="10494" width="6.85546875" style="1" customWidth="1"/>
    <col min="10495" max="10497" width="10.5703125" style="1" customWidth="1"/>
    <col min="10498" max="10504" width="0" style="1" hidden="1" customWidth="1"/>
    <col min="10505" max="10505" width="11.42578125" style="1" bestFit="1" customWidth="1"/>
    <col min="10506" max="10506" width="12.5703125" style="1" customWidth="1"/>
    <col min="10507" max="10507" width="14" style="1" customWidth="1"/>
    <col min="10508" max="10508" width="22.42578125" style="1" customWidth="1"/>
    <col min="10509" max="10509" width="10.5703125" style="1" bestFit="1" customWidth="1"/>
    <col min="10510" max="10510" width="9.42578125" style="1" bestFit="1" customWidth="1"/>
    <col min="10511" max="10511" width="11.85546875" style="1" customWidth="1"/>
    <col min="10512" max="10745" width="9.140625" style="1"/>
    <col min="10746" max="10746" width="3.140625" style="1" customWidth="1"/>
    <col min="10747" max="10747" width="15.5703125" style="1" customWidth="1"/>
    <col min="10748" max="10748" width="55.140625" style="1" customWidth="1"/>
    <col min="10749" max="10749" width="5.85546875" style="1" customWidth="1"/>
    <col min="10750" max="10750" width="6.85546875" style="1" customWidth="1"/>
    <col min="10751" max="10753" width="10.5703125" style="1" customWidth="1"/>
    <col min="10754" max="10760" width="0" style="1" hidden="1" customWidth="1"/>
    <col min="10761" max="10761" width="11.42578125" style="1" bestFit="1" customWidth="1"/>
    <col min="10762" max="10762" width="12.5703125" style="1" customWidth="1"/>
    <col min="10763" max="10763" width="14" style="1" customWidth="1"/>
    <col min="10764" max="10764" width="22.42578125" style="1" customWidth="1"/>
    <col min="10765" max="10765" width="10.5703125" style="1" bestFit="1" customWidth="1"/>
    <col min="10766" max="10766" width="9.42578125" style="1" bestFit="1" customWidth="1"/>
    <col min="10767" max="10767" width="11.85546875" style="1" customWidth="1"/>
    <col min="10768" max="11001" width="9.140625" style="1"/>
    <col min="11002" max="11002" width="3.140625" style="1" customWidth="1"/>
    <col min="11003" max="11003" width="15.5703125" style="1" customWidth="1"/>
    <col min="11004" max="11004" width="55.140625" style="1" customWidth="1"/>
    <col min="11005" max="11005" width="5.85546875" style="1" customWidth="1"/>
    <col min="11006" max="11006" width="6.85546875" style="1" customWidth="1"/>
    <col min="11007" max="11009" width="10.5703125" style="1" customWidth="1"/>
    <col min="11010" max="11016" width="0" style="1" hidden="1" customWidth="1"/>
    <col min="11017" max="11017" width="11.42578125" style="1" bestFit="1" customWidth="1"/>
    <col min="11018" max="11018" width="12.5703125" style="1" customWidth="1"/>
    <col min="11019" max="11019" width="14" style="1" customWidth="1"/>
    <col min="11020" max="11020" width="22.42578125" style="1" customWidth="1"/>
    <col min="11021" max="11021" width="10.5703125" style="1" bestFit="1" customWidth="1"/>
    <col min="11022" max="11022" width="9.42578125" style="1" bestFit="1" customWidth="1"/>
    <col min="11023" max="11023" width="11.85546875" style="1" customWidth="1"/>
    <col min="11024" max="11257" width="9.140625" style="1"/>
    <col min="11258" max="11258" width="3.140625" style="1" customWidth="1"/>
    <col min="11259" max="11259" width="15.5703125" style="1" customWidth="1"/>
    <col min="11260" max="11260" width="55.140625" style="1" customWidth="1"/>
    <col min="11261" max="11261" width="5.85546875" style="1" customWidth="1"/>
    <col min="11262" max="11262" width="6.85546875" style="1" customWidth="1"/>
    <col min="11263" max="11265" width="10.5703125" style="1" customWidth="1"/>
    <col min="11266" max="11272" width="0" style="1" hidden="1" customWidth="1"/>
    <col min="11273" max="11273" width="11.42578125" style="1" bestFit="1" customWidth="1"/>
    <col min="11274" max="11274" width="12.5703125" style="1" customWidth="1"/>
    <col min="11275" max="11275" width="14" style="1" customWidth="1"/>
    <col min="11276" max="11276" width="22.42578125" style="1" customWidth="1"/>
    <col min="11277" max="11277" width="10.5703125" style="1" bestFit="1" customWidth="1"/>
    <col min="11278" max="11278" width="9.42578125" style="1" bestFit="1" customWidth="1"/>
    <col min="11279" max="11279" width="11.85546875" style="1" customWidth="1"/>
    <col min="11280" max="11513" width="9.140625" style="1"/>
    <col min="11514" max="11514" width="3.140625" style="1" customWidth="1"/>
    <col min="11515" max="11515" width="15.5703125" style="1" customWidth="1"/>
    <col min="11516" max="11516" width="55.140625" style="1" customWidth="1"/>
    <col min="11517" max="11517" width="5.85546875" style="1" customWidth="1"/>
    <col min="11518" max="11518" width="6.85546875" style="1" customWidth="1"/>
    <col min="11519" max="11521" width="10.5703125" style="1" customWidth="1"/>
    <col min="11522" max="11528" width="0" style="1" hidden="1" customWidth="1"/>
    <col min="11529" max="11529" width="11.42578125" style="1" bestFit="1" customWidth="1"/>
    <col min="11530" max="11530" width="12.5703125" style="1" customWidth="1"/>
    <col min="11531" max="11531" width="14" style="1" customWidth="1"/>
    <col min="11532" max="11532" width="22.42578125" style="1" customWidth="1"/>
    <col min="11533" max="11533" width="10.5703125" style="1" bestFit="1" customWidth="1"/>
    <col min="11534" max="11534" width="9.42578125" style="1" bestFit="1" customWidth="1"/>
    <col min="11535" max="11535" width="11.85546875" style="1" customWidth="1"/>
    <col min="11536" max="11769" width="9.140625" style="1"/>
    <col min="11770" max="11770" width="3.140625" style="1" customWidth="1"/>
    <col min="11771" max="11771" width="15.5703125" style="1" customWidth="1"/>
    <col min="11772" max="11772" width="55.140625" style="1" customWidth="1"/>
    <col min="11773" max="11773" width="5.85546875" style="1" customWidth="1"/>
    <col min="11774" max="11774" width="6.85546875" style="1" customWidth="1"/>
    <col min="11775" max="11777" width="10.5703125" style="1" customWidth="1"/>
    <col min="11778" max="11784" width="0" style="1" hidden="1" customWidth="1"/>
    <col min="11785" max="11785" width="11.42578125" style="1" bestFit="1" customWidth="1"/>
    <col min="11786" max="11786" width="12.5703125" style="1" customWidth="1"/>
    <col min="11787" max="11787" width="14" style="1" customWidth="1"/>
    <col min="11788" max="11788" width="22.42578125" style="1" customWidth="1"/>
    <col min="11789" max="11789" width="10.5703125" style="1" bestFit="1" customWidth="1"/>
    <col min="11790" max="11790" width="9.42578125" style="1" bestFit="1" customWidth="1"/>
    <col min="11791" max="11791" width="11.85546875" style="1" customWidth="1"/>
    <col min="11792" max="12025" width="9.140625" style="1"/>
    <col min="12026" max="12026" width="3.140625" style="1" customWidth="1"/>
    <col min="12027" max="12027" width="15.5703125" style="1" customWidth="1"/>
    <col min="12028" max="12028" width="55.140625" style="1" customWidth="1"/>
    <col min="12029" max="12029" width="5.85546875" style="1" customWidth="1"/>
    <col min="12030" max="12030" width="6.85546875" style="1" customWidth="1"/>
    <col min="12031" max="12033" width="10.5703125" style="1" customWidth="1"/>
    <col min="12034" max="12040" width="0" style="1" hidden="1" customWidth="1"/>
    <col min="12041" max="12041" width="11.42578125" style="1" bestFit="1" customWidth="1"/>
    <col min="12042" max="12042" width="12.5703125" style="1" customWidth="1"/>
    <col min="12043" max="12043" width="14" style="1" customWidth="1"/>
    <col min="12044" max="12044" width="22.42578125" style="1" customWidth="1"/>
    <col min="12045" max="12045" width="10.5703125" style="1" bestFit="1" customWidth="1"/>
    <col min="12046" max="12046" width="9.42578125" style="1" bestFit="1" customWidth="1"/>
    <col min="12047" max="12047" width="11.85546875" style="1" customWidth="1"/>
    <col min="12048" max="12281" width="9.140625" style="1"/>
    <col min="12282" max="12282" width="3.140625" style="1" customWidth="1"/>
    <col min="12283" max="12283" width="15.5703125" style="1" customWidth="1"/>
    <col min="12284" max="12284" width="55.140625" style="1" customWidth="1"/>
    <col min="12285" max="12285" width="5.85546875" style="1" customWidth="1"/>
    <col min="12286" max="12286" width="6.85546875" style="1" customWidth="1"/>
    <col min="12287" max="12289" width="10.5703125" style="1" customWidth="1"/>
    <col min="12290" max="12296" width="0" style="1" hidden="1" customWidth="1"/>
    <col min="12297" max="12297" width="11.42578125" style="1" bestFit="1" customWidth="1"/>
    <col min="12298" max="12298" width="12.5703125" style="1" customWidth="1"/>
    <col min="12299" max="12299" width="14" style="1" customWidth="1"/>
    <col min="12300" max="12300" width="22.42578125" style="1" customWidth="1"/>
    <col min="12301" max="12301" width="10.5703125" style="1" bestFit="1" customWidth="1"/>
    <col min="12302" max="12302" width="9.42578125" style="1" bestFit="1" customWidth="1"/>
    <col min="12303" max="12303" width="11.85546875" style="1" customWidth="1"/>
    <col min="12304" max="12537" width="9.140625" style="1"/>
    <col min="12538" max="12538" width="3.140625" style="1" customWidth="1"/>
    <col min="12539" max="12539" width="15.5703125" style="1" customWidth="1"/>
    <col min="12540" max="12540" width="55.140625" style="1" customWidth="1"/>
    <col min="12541" max="12541" width="5.85546875" style="1" customWidth="1"/>
    <col min="12542" max="12542" width="6.85546875" style="1" customWidth="1"/>
    <col min="12543" max="12545" width="10.5703125" style="1" customWidth="1"/>
    <col min="12546" max="12552" width="0" style="1" hidden="1" customWidth="1"/>
    <col min="12553" max="12553" width="11.42578125" style="1" bestFit="1" customWidth="1"/>
    <col min="12554" max="12554" width="12.5703125" style="1" customWidth="1"/>
    <col min="12555" max="12555" width="14" style="1" customWidth="1"/>
    <col min="12556" max="12556" width="22.42578125" style="1" customWidth="1"/>
    <col min="12557" max="12557" width="10.5703125" style="1" bestFit="1" customWidth="1"/>
    <col min="12558" max="12558" width="9.42578125" style="1" bestFit="1" customWidth="1"/>
    <col min="12559" max="12559" width="11.85546875" style="1" customWidth="1"/>
    <col min="12560" max="12793" width="9.140625" style="1"/>
    <col min="12794" max="12794" width="3.140625" style="1" customWidth="1"/>
    <col min="12795" max="12795" width="15.5703125" style="1" customWidth="1"/>
    <col min="12796" max="12796" width="55.140625" style="1" customWidth="1"/>
    <col min="12797" max="12797" width="5.85546875" style="1" customWidth="1"/>
    <col min="12798" max="12798" width="6.85546875" style="1" customWidth="1"/>
    <col min="12799" max="12801" width="10.5703125" style="1" customWidth="1"/>
    <col min="12802" max="12808" width="0" style="1" hidden="1" customWidth="1"/>
    <col min="12809" max="12809" width="11.42578125" style="1" bestFit="1" customWidth="1"/>
    <col min="12810" max="12810" width="12.5703125" style="1" customWidth="1"/>
    <col min="12811" max="12811" width="14" style="1" customWidth="1"/>
    <col min="12812" max="12812" width="22.42578125" style="1" customWidth="1"/>
    <col min="12813" max="12813" width="10.5703125" style="1" bestFit="1" customWidth="1"/>
    <col min="12814" max="12814" width="9.42578125" style="1" bestFit="1" customWidth="1"/>
    <col min="12815" max="12815" width="11.85546875" style="1" customWidth="1"/>
    <col min="12816" max="13049" width="9.140625" style="1"/>
    <col min="13050" max="13050" width="3.140625" style="1" customWidth="1"/>
    <col min="13051" max="13051" width="15.5703125" style="1" customWidth="1"/>
    <col min="13052" max="13052" width="55.140625" style="1" customWidth="1"/>
    <col min="13053" max="13053" width="5.85546875" style="1" customWidth="1"/>
    <col min="13054" max="13054" width="6.85546875" style="1" customWidth="1"/>
    <col min="13055" max="13057" width="10.5703125" style="1" customWidth="1"/>
    <col min="13058" max="13064" width="0" style="1" hidden="1" customWidth="1"/>
    <col min="13065" max="13065" width="11.42578125" style="1" bestFit="1" customWidth="1"/>
    <col min="13066" max="13066" width="12.5703125" style="1" customWidth="1"/>
    <col min="13067" max="13067" width="14" style="1" customWidth="1"/>
    <col min="13068" max="13068" width="22.42578125" style="1" customWidth="1"/>
    <col min="13069" max="13069" width="10.5703125" style="1" bestFit="1" customWidth="1"/>
    <col min="13070" max="13070" width="9.42578125" style="1" bestFit="1" customWidth="1"/>
    <col min="13071" max="13071" width="11.85546875" style="1" customWidth="1"/>
    <col min="13072" max="13305" width="9.140625" style="1"/>
    <col min="13306" max="13306" width="3.140625" style="1" customWidth="1"/>
    <col min="13307" max="13307" width="15.5703125" style="1" customWidth="1"/>
    <col min="13308" max="13308" width="55.140625" style="1" customWidth="1"/>
    <col min="13309" max="13309" width="5.85546875" style="1" customWidth="1"/>
    <col min="13310" max="13310" width="6.85546875" style="1" customWidth="1"/>
    <col min="13311" max="13313" width="10.5703125" style="1" customWidth="1"/>
    <col min="13314" max="13320" width="0" style="1" hidden="1" customWidth="1"/>
    <col min="13321" max="13321" width="11.42578125" style="1" bestFit="1" customWidth="1"/>
    <col min="13322" max="13322" width="12.5703125" style="1" customWidth="1"/>
    <col min="13323" max="13323" width="14" style="1" customWidth="1"/>
    <col min="13324" max="13324" width="22.42578125" style="1" customWidth="1"/>
    <col min="13325" max="13325" width="10.5703125" style="1" bestFit="1" customWidth="1"/>
    <col min="13326" max="13326" width="9.42578125" style="1" bestFit="1" customWidth="1"/>
    <col min="13327" max="13327" width="11.85546875" style="1" customWidth="1"/>
    <col min="13328" max="13561" width="9.140625" style="1"/>
    <col min="13562" max="13562" width="3.140625" style="1" customWidth="1"/>
    <col min="13563" max="13563" width="15.5703125" style="1" customWidth="1"/>
    <col min="13564" max="13564" width="55.140625" style="1" customWidth="1"/>
    <col min="13565" max="13565" width="5.85546875" style="1" customWidth="1"/>
    <col min="13566" max="13566" width="6.85546875" style="1" customWidth="1"/>
    <col min="13567" max="13569" width="10.5703125" style="1" customWidth="1"/>
    <col min="13570" max="13576" width="0" style="1" hidden="1" customWidth="1"/>
    <col min="13577" max="13577" width="11.42578125" style="1" bestFit="1" customWidth="1"/>
    <col min="13578" max="13578" width="12.5703125" style="1" customWidth="1"/>
    <col min="13579" max="13579" width="14" style="1" customWidth="1"/>
    <col min="13580" max="13580" width="22.42578125" style="1" customWidth="1"/>
    <col min="13581" max="13581" width="10.5703125" style="1" bestFit="1" customWidth="1"/>
    <col min="13582" max="13582" width="9.42578125" style="1" bestFit="1" customWidth="1"/>
    <col min="13583" max="13583" width="11.85546875" style="1" customWidth="1"/>
    <col min="13584" max="13817" width="9.140625" style="1"/>
    <col min="13818" max="13818" width="3.140625" style="1" customWidth="1"/>
    <col min="13819" max="13819" width="15.5703125" style="1" customWidth="1"/>
    <col min="13820" max="13820" width="55.140625" style="1" customWidth="1"/>
    <col min="13821" max="13821" width="5.85546875" style="1" customWidth="1"/>
    <col min="13822" max="13822" width="6.85546875" style="1" customWidth="1"/>
    <col min="13823" max="13825" width="10.5703125" style="1" customWidth="1"/>
    <col min="13826" max="13832" width="0" style="1" hidden="1" customWidth="1"/>
    <col min="13833" max="13833" width="11.42578125" style="1" bestFit="1" customWidth="1"/>
    <col min="13834" max="13834" width="12.5703125" style="1" customWidth="1"/>
    <col min="13835" max="13835" width="14" style="1" customWidth="1"/>
    <col min="13836" max="13836" width="22.42578125" style="1" customWidth="1"/>
    <col min="13837" max="13837" width="10.5703125" style="1" bestFit="1" customWidth="1"/>
    <col min="13838" max="13838" width="9.42578125" style="1" bestFit="1" customWidth="1"/>
    <col min="13839" max="13839" width="11.85546875" style="1" customWidth="1"/>
    <col min="13840" max="14073" width="9.140625" style="1"/>
    <col min="14074" max="14074" width="3.140625" style="1" customWidth="1"/>
    <col min="14075" max="14075" width="15.5703125" style="1" customWidth="1"/>
    <col min="14076" max="14076" width="55.140625" style="1" customWidth="1"/>
    <col min="14077" max="14077" width="5.85546875" style="1" customWidth="1"/>
    <col min="14078" max="14078" width="6.85546875" style="1" customWidth="1"/>
    <col min="14079" max="14081" width="10.5703125" style="1" customWidth="1"/>
    <col min="14082" max="14088" width="0" style="1" hidden="1" customWidth="1"/>
    <col min="14089" max="14089" width="11.42578125" style="1" bestFit="1" customWidth="1"/>
    <col min="14090" max="14090" width="12.5703125" style="1" customWidth="1"/>
    <col min="14091" max="14091" width="14" style="1" customWidth="1"/>
    <col min="14092" max="14092" width="22.42578125" style="1" customWidth="1"/>
    <col min="14093" max="14093" width="10.5703125" style="1" bestFit="1" customWidth="1"/>
    <col min="14094" max="14094" width="9.42578125" style="1" bestFit="1" customWidth="1"/>
    <col min="14095" max="14095" width="11.85546875" style="1" customWidth="1"/>
    <col min="14096" max="14329" width="9.140625" style="1"/>
    <col min="14330" max="14330" width="3.140625" style="1" customWidth="1"/>
    <col min="14331" max="14331" width="15.5703125" style="1" customWidth="1"/>
    <col min="14332" max="14332" width="55.140625" style="1" customWidth="1"/>
    <col min="14333" max="14333" width="5.85546875" style="1" customWidth="1"/>
    <col min="14334" max="14334" width="6.85546875" style="1" customWidth="1"/>
    <col min="14335" max="14337" width="10.5703125" style="1" customWidth="1"/>
    <col min="14338" max="14344" width="0" style="1" hidden="1" customWidth="1"/>
    <col min="14345" max="14345" width="11.42578125" style="1" bestFit="1" customWidth="1"/>
    <col min="14346" max="14346" width="12.5703125" style="1" customWidth="1"/>
    <col min="14347" max="14347" width="14" style="1" customWidth="1"/>
    <col min="14348" max="14348" width="22.42578125" style="1" customWidth="1"/>
    <col min="14349" max="14349" width="10.5703125" style="1" bestFit="1" customWidth="1"/>
    <col min="14350" max="14350" width="9.42578125" style="1" bestFit="1" customWidth="1"/>
    <col min="14351" max="14351" width="11.85546875" style="1" customWidth="1"/>
    <col min="14352" max="14585" width="9.140625" style="1"/>
    <col min="14586" max="14586" width="3.140625" style="1" customWidth="1"/>
    <col min="14587" max="14587" width="15.5703125" style="1" customWidth="1"/>
    <col min="14588" max="14588" width="55.140625" style="1" customWidth="1"/>
    <col min="14589" max="14589" width="5.85546875" style="1" customWidth="1"/>
    <col min="14590" max="14590" width="6.85546875" style="1" customWidth="1"/>
    <col min="14591" max="14593" width="10.5703125" style="1" customWidth="1"/>
    <col min="14594" max="14600" width="0" style="1" hidden="1" customWidth="1"/>
    <col min="14601" max="14601" width="11.42578125" style="1" bestFit="1" customWidth="1"/>
    <col min="14602" max="14602" width="12.5703125" style="1" customWidth="1"/>
    <col min="14603" max="14603" width="14" style="1" customWidth="1"/>
    <col min="14604" max="14604" width="22.42578125" style="1" customWidth="1"/>
    <col min="14605" max="14605" width="10.5703125" style="1" bestFit="1" customWidth="1"/>
    <col min="14606" max="14606" width="9.42578125" style="1" bestFit="1" customWidth="1"/>
    <col min="14607" max="14607" width="11.85546875" style="1" customWidth="1"/>
    <col min="14608" max="14841" width="9.140625" style="1"/>
    <col min="14842" max="14842" width="3.140625" style="1" customWidth="1"/>
    <col min="14843" max="14843" width="15.5703125" style="1" customWidth="1"/>
    <col min="14844" max="14844" width="55.140625" style="1" customWidth="1"/>
    <col min="14845" max="14845" width="5.85546875" style="1" customWidth="1"/>
    <col min="14846" max="14846" width="6.85546875" style="1" customWidth="1"/>
    <col min="14847" max="14849" width="10.5703125" style="1" customWidth="1"/>
    <col min="14850" max="14856" width="0" style="1" hidden="1" customWidth="1"/>
    <col min="14857" max="14857" width="11.42578125" style="1" bestFit="1" customWidth="1"/>
    <col min="14858" max="14858" width="12.5703125" style="1" customWidth="1"/>
    <col min="14859" max="14859" width="14" style="1" customWidth="1"/>
    <col min="14860" max="14860" width="22.42578125" style="1" customWidth="1"/>
    <col min="14861" max="14861" width="10.5703125" style="1" bestFit="1" customWidth="1"/>
    <col min="14862" max="14862" width="9.42578125" style="1" bestFit="1" customWidth="1"/>
    <col min="14863" max="14863" width="11.85546875" style="1" customWidth="1"/>
    <col min="14864" max="15097" width="9.140625" style="1"/>
    <col min="15098" max="15098" width="3.140625" style="1" customWidth="1"/>
    <col min="15099" max="15099" width="15.5703125" style="1" customWidth="1"/>
    <col min="15100" max="15100" width="55.140625" style="1" customWidth="1"/>
    <col min="15101" max="15101" width="5.85546875" style="1" customWidth="1"/>
    <col min="15102" max="15102" width="6.85546875" style="1" customWidth="1"/>
    <col min="15103" max="15105" width="10.5703125" style="1" customWidth="1"/>
    <col min="15106" max="15112" width="0" style="1" hidden="1" customWidth="1"/>
    <col min="15113" max="15113" width="11.42578125" style="1" bestFit="1" customWidth="1"/>
    <col min="15114" max="15114" width="12.5703125" style="1" customWidth="1"/>
    <col min="15115" max="15115" width="14" style="1" customWidth="1"/>
    <col min="15116" max="15116" width="22.42578125" style="1" customWidth="1"/>
    <col min="15117" max="15117" width="10.5703125" style="1" bestFit="1" customWidth="1"/>
    <col min="15118" max="15118" width="9.42578125" style="1" bestFit="1" customWidth="1"/>
    <col min="15119" max="15119" width="11.85546875" style="1" customWidth="1"/>
    <col min="15120" max="15353" width="9.140625" style="1"/>
    <col min="15354" max="15354" width="3.140625" style="1" customWidth="1"/>
    <col min="15355" max="15355" width="15.5703125" style="1" customWidth="1"/>
    <col min="15356" max="15356" width="55.140625" style="1" customWidth="1"/>
    <col min="15357" max="15357" width="5.85546875" style="1" customWidth="1"/>
    <col min="15358" max="15358" width="6.85546875" style="1" customWidth="1"/>
    <col min="15359" max="15361" width="10.5703125" style="1" customWidth="1"/>
    <col min="15362" max="15368" width="0" style="1" hidden="1" customWidth="1"/>
    <col min="15369" max="15369" width="11.42578125" style="1" bestFit="1" customWidth="1"/>
    <col min="15370" max="15370" width="12.5703125" style="1" customWidth="1"/>
    <col min="15371" max="15371" width="14" style="1" customWidth="1"/>
    <col min="15372" max="15372" width="22.42578125" style="1" customWidth="1"/>
    <col min="15373" max="15373" width="10.5703125" style="1" bestFit="1" customWidth="1"/>
    <col min="15374" max="15374" width="9.42578125" style="1" bestFit="1" customWidth="1"/>
    <col min="15375" max="15375" width="11.85546875" style="1" customWidth="1"/>
    <col min="15376" max="15609" width="9.140625" style="1"/>
    <col min="15610" max="15610" width="3.140625" style="1" customWidth="1"/>
    <col min="15611" max="15611" width="15.5703125" style="1" customWidth="1"/>
    <col min="15612" max="15612" width="55.140625" style="1" customWidth="1"/>
    <col min="15613" max="15613" width="5.85546875" style="1" customWidth="1"/>
    <col min="15614" max="15614" width="6.85546875" style="1" customWidth="1"/>
    <col min="15615" max="15617" width="10.5703125" style="1" customWidth="1"/>
    <col min="15618" max="15624" width="0" style="1" hidden="1" customWidth="1"/>
    <col min="15625" max="15625" width="11.42578125" style="1" bestFit="1" customWidth="1"/>
    <col min="15626" max="15626" width="12.5703125" style="1" customWidth="1"/>
    <col min="15627" max="15627" width="14" style="1" customWidth="1"/>
    <col min="15628" max="15628" width="22.42578125" style="1" customWidth="1"/>
    <col min="15629" max="15629" width="10.5703125" style="1" bestFit="1" customWidth="1"/>
    <col min="15630" max="15630" width="9.42578125" style="1" bestFit="1" customWidth="1"/>
    <col min="15631" max="15631" width="11.85546875" style="1" customWidth="1"/>
    <col min="15632" max="15865" width="9.140625" style="1"/>
    <col min="15866" max="15866" width="3.140625" style="1" customWidth="1"/>
    <col min="15867" max="15867" width="15.5703125" style="1" customWidth="1"/>
    <col min="15868" max="15868" width="55.140625" style="1" customWidth="1"/>
    <col min="15869" max="15869" width="5.85546875" style="1" customWidth="1"/>
    <col min="15870" max="15870" width="6.85546875" style="1" customWidth="1"/>
    <col min="15871" max="15873" width="10.5703125" style="1" customWidth="1"/>
    <col min="15874" max="15880" width="0" style="1" hidden="1" customWidth="1"/>
    <col min="15881" max="15881" width="11.42578125" style="1" bestFit="1" customWidth="1"/>
    <col min="15882" max="15882" width="12.5703125" style="1" customWidth="1"/>
    <col min="15883" max="15883" width="14" style="1" customWidth="1"/>
    <col min="15884" max="15884" width="22.42578125" style="1" customWidth="1"/>
    <col min="15885" max="15885" width="10.5703125" style="1" bestFit="1" customWidth="1"/>
    <col min="15886" max="15886" width="9.42578125" style="1" bestFit="1" customWidth="1"/>
    <col min="15887" max="15887" width="11.85546875" style="1" customWidth="1"/>
    <col min="15888" max="16121" width="9.140625" style="1"/>
    <col min="16122" max="16122" width="3.140625" style="1" customWidth="1"/>
    <col min="16123" max="16123" width="15.5703125" style="1" customWidth="1"/>
    <col min="16124" max="16124" width="55.140625" style="1" customWidth="1"/>
    <col min="16125" max="16125" width="5.85546875" style="1" customWidth="1"/>
    <col min="16126" max="16126" width="6.85546875" style="1" customWidth="1"/>
    <col min="16127" max="16129" width="10.5703125" style="1" customWidth="1"/>
    <col min="16130" max="16136" width="0" style="1" hidden="1" customWidth="1"/>
    <col min="16137" max="16137" width="11.42578125" style="1" bestFit="1" customWidth="1"/>
    <col min="16138" max="16138" width="12.5703125" style="1" customWidth="1"/>
    <col min="16139" max="16139" width="14" style="1" customWidth="1"/>
    <col min="16140" max="16140" width="22.42578125" style="1" customWidth="1"/>
    <col min="16141" max="16141" width="10.5703125" style="1" bestFit="1" customWidth="1"/>
    <col min="16142" max="16142" width="9.42578125" style="1" bestFit="1" customWidth="1"/>
    <col min="16143" max="16143" width="11.85546875" style="1" customWidth="1"/>
    <col min="16144" max="16384" width="9.140625" style="1"/>
  </cols>
  <sheetData>
    <row r="1" spans="1:18" ht="27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55" t="s">
        <v>35</v>
      </c>
      <c r="L1" s="55"/>
      <c r="M1" s="55"/>
      <c r="N1" s="55"/>
      <c r="O1" s="55"/>
    </row>
    <row r="2" spans="1:18" ht="18" customHeight="1" x14ac:dyDescent="0.2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8" ht="13.9" customHeight="1" x14ac:dyDescent="0.2">
      <c r="A3" s="61" t="s">
        <v>25</v>
      </c>
      <c r="B3" s="61"/>
      <c r="C3" s="61"/>
      <c r="D3" s="61"/>
      <c r="E3" s="61"/>
      <c r="F3" s="46" t="s">
        <v>49</v>
      </c>
      <c r="G3" s="46"/>
      <c r="H3" s="46"/>
      <c r="I3" s="46"/>
      <c r="J3" s="46"/>
      <c r="K3" s="46"/>
      <c r="L3" s="46"/>
      <c r="M3" s="46"/>
      <c r="N3" s="46"/>
      <c r="O3" s="46"/>
    </row>
    <row r="4" spans="1:18" ht="39.6" customHeight="1" x14ac:dyDescent="0.2">
      <c r="A4" s="58" t="s">
        <v>18</v>
      </c>
      <c r="B4" s="59"/>
      <c r="C4" s="59"/>
      <c r="D4" s="59"/>
      <c r="E4" s="60"/>
      <c r="F4" s="47" t="s">
        <v>23</v>
      </c>
      <c r="G4" s="47"/>
      <c r="H4" s="47"/>
      <c r="I4" s="47"/>
      <c r="J4" s="47"/>
      <c r="K4" s="47"/>
      <c r="L4" s="47"/>
      <c r="M4" s="47"/>
      <c r="N4" s="47"/>
      <c r="O4" s="47"/>
    </row>
    <row r="5" spans="1:18" ht="73.5" customHeight="1" x14ac:dyDescent="0.2">
      <c r="A5" s="61" t="s">
        <v>19</v>
      </c>
      <c r="B5" s="61"/>
      <c r="C5" s="61"/>
      <c r="D5" s="61"/>
      <c r="E5" s="61"/>
      <c r="F5" s="48" t="s">
        <v>26</v>
      </c>
      <c r="G5" s="48"/>
      <c r="H5" s="48"/>
      <c r="I5" s="48"/>
      <c r="J5" s="48"/>
      <c r="K5" s="48"/>
      <c r="L5" s="48"/>
      <c r="M5" s="48"/>
      <c r="N5" s="48"/>
      <c r="O5" s="48"/>
    </row>
    <row r="6" spans="1:18" ht="22.7" customHeight="1" x14ac:dyDescent="0.2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8" ht="40.700000000000003" customHeight="1" x14ac:dyDescent="0.2">
      <c r="A7" s="46" t="s">
        <v>0</v>
      </c>
      <c r="B7" s="54" t="s">
        <v>1</v>
      </c>
      <c r="C7" s="46" t="s">
        <v>2</v>
      </c>
      <c r="D7" s="46" t="s">
        <v>3</v>
      </c>
      <c r="E7" s="46" t="s">
        <v>4</v>
      </c>
      <c r="F7" s="46" t="s">
        <v>5</v>
      </c>
      <c r="G7" s="46"/>
      <c r="H7" s="46"/>
      <c r="I7" s="51" t="s">
        <v>15</v>
      </c>
      <c r="J7" s="51"/>
      <c r="K7" s="51"/>
      <c r="L7" s="52" t="s">
        <v>16</v>
      </c>
      <c r="M7" s="52"/>
      <c r="N7" s="52"/>
      <c r="O7" s="52"/>
    </row>
    <row r="8" spans="1:18" ht="140.44999999999999" customHeight="1" x14ac:dyDescent="0.2">
      <c r="A8" s="46"/>
      <c r="B8" s="54"/>
      <c r="C8" s="46"/>
      <c r="D8" s="46"/>
      <c r="E8" s="46"/>
      <c r="F8" s="36" t="s">
        <v>32</v>
      </c>
      <c r="G8" s="36" t="s">
        <v>33</v>
      </c>
      <c r="H8" s="36" t="s">
        <v>34</v>
      </c>
      <c r="I8" s="3" t="s">
        <v>13</v>
      </c>
      <c r="J8" s="3" t="s">
        <v>6</v>
      </c>
      <c r="K8" s="3" t="s">
        <v>14</v>
      </c>
      <c r="L8" s="4" t="s">
        <v>17</v>
      </c>
      <c r="M8" s="5" t="s">
        <v>7</v>
      </c>
      <c r="N8" s="3" t="s">
        <v>8</v>
      </c>
      <c r="O8" s="3" t="s">
        <v>9</v>
      </c>
    </row>
    <row r="9" spans="1:18" s="8" customForma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3">
        <v>9</v>
      </c>
      <c r="J9" s="3">
        <v>10</v>
      </c>
      <c r="K9" s="3">
        <v>11</v>
      </c>
      <c r="L9" s="3">
        <v>12</v>
      </c>
      <c r="M9" s="7" t="s">
        <v>10</v>
      </c>
      <c r="N9" s="3">
        <v>13</v>
      </c>
      <c r="O9" s="3">
        <v>15</v>
      </c>
    </row>
    <row r="10" spans="1:18" s="8" customFormat="1" ht="15" x14ac:dyDescent="0.25">
      <c r="A10" s="34">
        <v>1</v>
      </c>
      <c r="B10" s="35" t="s">
        <v>37</v>
      </c>
      <c r="C10" s="39" t="s">
        <v>40</v>
      </c>
      <c r="D10" s="37" t="s">
        <v>36</v>
      </c>
      <c r="E10" s="38">
        <v>20</v>
      </c>
      <c r="F10" s="41">
        <v>866.36</v>
      </c>
      <c r="G10" s="32">
        <v>860</v>
      </c>
      <c r="H10" s="32">
        <v>1110.72</v>
      </c>
      <c r="I10" s="32">
        <f>AVERAGE(F10:H10)</f>
        <v>945.69333333333327</v>
      </c>
      <c r="J10" s="32">
        <f>SQRT(VAR(F10:H10))</f>
        <v>142.95265976306058</v>
      </c>
      <c r="K10" s="32">
        <f>J10/I10*100</f>
        <v>15.116175056367172</v>
      </c>
      <c r="L10" s="32">
        <f>E10*SUM(F10:H10)/COLUMNS(F10:H10)</f>
        <v>18913.866666666665</v>
      </c>
      <c r="M10" s="32">
        <f>L10/E10</f>
        <v>945.69333333333327</v>
      </c>
      <c r="N10" s="32">
        <f>ROUND(M10,2)</f>
        <v>945.69</v>
      </c>
      <c r="O10" s="32">
        <f>N10*E10</f>
        <v>18913.800000000003</v>
      </c>
      <c r="P10" s="42">
        <f>E10*F10</f>
        <v>17327.2</v>
      </c>
      <c r="Q10" s="42">
        <f>E10*G10</f>
        <v>17200</v>
      </c>
      <c r="R10" s="42">
        <f>E10*H10</f>
        <v>22214.400000000001</v>
      </c>
    </row>
    <row r="11" spans="1:18" s="8" customFormat="1" ht="15" x14ac:dyDescent="0.25">
      <c r="A11" s="34">
        <v>2</v>
      </c>
      <c r="B11" s="35" t="s">
        <v>38</v>
      </c>
      <c r="C11" s="40" t="s">
        <v>41</v>
      </c>
      <c r="D11" s="37" t="s">
        <v>36</v>
      </c>
      <c r="E11" s="38">
        <v>10</v>
      </c>
      <c r="F11" s="41">
        <v>539.76</v>
      </c>
      <c r="G11" s="32">
        <v>520</v>
      </c>
      <c r="H11" s="32">
        <v>692</v>
      </c>
      <c r="I11" s="32">
        <f t="shared" ref="I11:I13" si="0">AVERAGE(F11:H11)</f>
        <v>583.91999999999996</v>
      </c>
      <c r="J11" s="32">
        <f t="shared" ref="J11:J13" si="1">SQRT(VAR(F11:H11))</f>
        <v>94.120025499358945</v>
      </c>
      <c r="K11" s="32">
        <f t="shared" ref="K11:K13" si="2">J11/I11*100</f>
        <v>16.118650756843223</v>
      </c>
      <c r="L11" s="32">
        <f t="shared" ref="L11:L13" si="3">E11*SUM(F11:H11)/COLUMNS(F11:H11)</f>
        <v>5839.2</v>
      </c>
      <c r="M11" s="32">
        <f t="shared" ref="M11:M13" si="4">L11/E11</f>
        <v>583.91999999999996</v>
      </c>
      <c r="N11" s="32">
        <f t="shared" ref="N11:N13" si="5">ROUND(M11,2)</f>
        <v>583.91999999999996</v>
      </c>
      <c r="O11" s="32">
        <f t="shared" ref="O11:O13" si="6">N11*E11</f>
        <v>5839.2</v>
      </c>
      <c r="P11" s="42">
        <f t="shared" ref="P11:P17" si="7">E11*F11</f>
        <v>5397.6</v>
      </c>
      <c r="Q11" s="42">
        <f t="shared" ref="Q11:Q17" si="8">E11*G11</f>
        <v>5200</v>
      </c>
      <c r="R11" s="42">
        <f t="shared" ref="R11:R17" si="9">E11*H11</f>
        <v>6920</v>
      </c>
    </row>
    <row r="12" spans="1:18" s="8" customFormat="1" ht="15" x14ac:dyDescent="0.25">
      <c r="A12" s="34">
        <v>3</v>
      </c>
      <c r="B12" s="35" t="s">
        <v>38</v>
      </c>
      <c r="C12" s="40" t="s">
        <v>44</v>
      </c>
      <c r="D12" s="37" t="s">
        <v>31</v>
      </c>
      <c r="E12" s="38">
        <v>2</v>
      </c>
      <c r="F12" s="41">
        <v>202.54</v>
      </c>
      <c r="G12" s="32">
        <v>200</v>
      </c>
      <c r="H12" s="32">
        <v>259.67</v>
      </c>
      <c r="I12" s="32">
        <f t="shared" si="0"/>
        <v>220.73666666666668</v>
      </c>
      <c r="J12" s="32">
        <f t="shared" si="1"/>
        <v>33.741165263418807</v>
      </c>
      <c r="K12" s="32">
        <f t="shared" si="2"/>
        <v>15.285709335445919</v>
      </c>
      <c r="L12" s="32">
        <f t="shared" si="3"/>
        <v>441.47333333333336</v>
      </c>
      <c r="M12" s="32">
        <f t="shared" si="4"/>
        <v>220.73666666666668</v>
      </c>
      <c r="N12" s="32">
        <f t="shared" si="5"/>
        <v>220.74</v>
      </c>
      <c r="O12" s="32">
        <f t="shared" si="6"/>
        <v>441.48</v>
      </c>
      <c r="P12" s="42">
        <f t="shared" si="7"/>
        <v>405.08</v>
      </c>
      <c r="Q12" s="42">
        <f t="shared" si="8"/>
        <v>400</v>
      </c>
      <c r="R12" s="42">
        <f t="shared" si="9"/>
        <v>519.34</v>
      </c>
    </row>
    <row r="13" spans="1:18" s="8" customFormat="1" ht="15" x14ac:dyDescent="0.25">
      <c r="A13" s="34">
        <v>4</v>
      </c>
      <c r="B13" s="35" t="s">
        <v>39</v>
      </c>
      <c r="C13" s="40" t="s">
        <v>42</v>
      </c>
      <c r="D13" s="37" t="s">
        <v>31</v>
      </c>
      <c r="E13" s="38">
        <v>8</v>
      </c>
      <c r="F13" s="41">
        <v>40.409999999999997</v>
      </c>
      <c r="G13" s="32">
        <v>40</v>
      </c>
      <c r="H13" s="32">
        <v>51.81</v>
      </c>
      <c r="I13" s="32">
        <f t="shared" si="0"/>
        <v>44.073333333333331</v>
      </c>
      <c r="J13" s="32">
        <f t="shared" si="1"/>
        <v>6.7032852642068717</v>
      </c>
      <c r="K13" s="32">
        <f t="shared" si="2"/>
        <v>15.20939025307867</v>
      </c>
      <c r="L13" s="32">
        <f t="shared" si="3"/>
        <v>352.58666666666664</v>
      </c>
      <c r="M13" s="32">
        <f t="shared" si="4"/>
        <v>44.073333333333331</v>
      </c>
      <c r="N13" s="32">
        <f t="shared" si="5"/>
        <v>44.07</v>
      </c>
      <c r="O13" s="32">
        <f t="shared" si="6"/>
        <v>352.56</v>
      </c>
      <c r="P13" s="42">
        <f t="shared" si="7"/>
        <v>323.27999999999997</v>
      </c>
      <c r="Q13" s="42">
        <f t="shared" si="8"/>
        <v>320</v>
      </c>
      <c r="R13" s="42">
        <f t="shared" si="9"/>
        <v>414.48</v>
      </c>
    </row>
    <row r="14" spans="1:18" s="8" customFormat="1" ht="26.25" x14ac:dyDescent="0.25">
      <c r="A14" s="34">
        <v>5</v>
      </c>
      <c r="B14" s="35" t="s">
        <v>39</v>
      </c>
      <c r="C14" s="40" t="s">
        <v>45</v>
      </c>
      <c r="D14" s="37" t="s">
        <v>36</v>
      </c>
      <c r="E14" s="38">
        <v>25</v>
      </c>
      <c r="F14" s="41">
        <v>45.78</v>
      </c>
      <c r="G14" s="32">
        <v>45</v>
      </c>
      <c r="H14" s="32">
        <v>58.7</v>
      </c>
      <c r="I14" s="32">
        <f t="shared" ref="I14:I17" si="10">AVERAGE(F14:H14)</f>
        <v>49.826666666666675</v>
      </c>
      <c r="J14" s="32">
        <f t="shared" ref="J14:J17" si="11">SQRT(VAR(F14:H14))</f>
        <v>7.6944222221900924</v>
      </c>
      <c r="K14" s="32">
        <f t="shared" ref="K14:K17" si="12">J14/I14*100</f>
        <v>15.442378021521458</v>
      </c>
      <c r="L14" s="32">
        <f t="shared" ref="L14:L17" si="13">E14*SUM(F14:H14)/COLUMNS(F14:H14)</f>
        <v>1245.6666666666667</v>
      </c>
      <c r="M14" s="32">
        <f t="shared" ref="M14:M17" si="14">L14/E14</f>
        <v>49.826666666666668</v>
      </c>
      <c r="N14" s="32">
        <f t="shared" ref="N14:N17" si="15">ROUND(M14,2)</f>
        <v>49.83</v>
      </c>
      <c r="O14" s="32">
        <f t="shared" ref="O14:O17" si="16">N14*E14</f>
        <v>1245.75</v>
      </c>
      <c r="P14" s="42">
        <f t="shared" si="7"/>
        <v>1144.5</v>
      </c>
      <c r="Q14" s="42">
        <f t="shared" si="8"/>
        <v>1125</v>
      </c>
      <c r="R14" s="42">
        <f t="shared" si="9"/>
        <v>1467.5</v>
      </c>
    </row>
    <row r="15" spans="1:18" s="8" customFormat="1" ht="26.25" x14ac:dyDescent="0.25">
      <c r="A15" s="34">
        <v>6</v>
      </c>
      <c r="B15" s="35" t="s">
        <v>39</v>
      </c>
      <c r="C15" s="40" t="s">
        <v>46</v>
      </c>
      <c r="D15" s="37" t="s">
        <v>31</v>
      </c>
      <c r="E15" s="38">
        <v>1</v>
      </c>
      <c r="F15" s="41">
        <v>3973</v>
      </c>
      <c r="G15" s="32">
        <v>3900</v>
      </c>
      <c r="H15" s="32">
        <v>5094.32</v>
      </c>
      <c r="I15" s="32">
        <f t="shared" si="10"/>
        <v>4322.4399999999996</v>
      </c>
      <c r="J15" s="32">
        <f t="shared" si="11"/>
        <v>669.4634424671741</v>
      </c>
      <c r="K15" s="32">
        <f t="shared" si="12"/>
        <v>15.488091042725269</v>
      </c>
      <c r="L15" s="32">
        <f t="shared" si="13"/>
        <v>4322.4399999999996</v>
      </c>
      <c r="M15" s="32">
        <f t="shared" si="14"/>
        <v>4322.4399999999996</v>
      </c>
      <c r="N15" s="32">
        <f t="shared" si="15"/>
        <v>4322.4399999999996</v>
      </c>
      <c r="O15" s="32">
        <f t="shared" si="16"/>
        <v>4322.4399999999996</v>
      </c>
      <c r="P15" s="42">
        <f t="shared" si="7"/>
        <v>3973</v>
      </c>
      <c r="Q15" s="42">
        <f t="shared" si="8"/>
        <v>3900</v>
      </c>
      <c r="R15" s="42">
        <f t="shared" si="9"/>
        <v>5094.32</v>
      </c>
    </row>
    <row r="16" spans="1:18" s="8" customFormat="1" ht="15" x14ac:dyDescent="0.25">
      <c r="A16" s="34">
        <v>7</v>
      </c>
      <c r="B16" s="35" t="s">
        <v>39</v>
      </c>
      <c r="C16" s="40" t="s">
        <v>43</v>
      </c>
      <c r="D16" s="37" t="s">
        <v>31</v>
      </c>
      <c r="E16" s="38">
        <v>2</v>
      </c>
      <c r="F16" s="41">
        <v>4700</v>
      </c>
      <c r="G16" s="32">
        <v>4600</v>
      </c>
      <c r="H16" s="32">
        <v>6030.39</v>
      </c>
      <c r="I16" s="32">
        <f t="shared" si="10"/>
        <v>5110.13</v>
      </c>
      <c r="J16" s="32">
        <f t="shared" si="11"/>
        <v>798.5354411045297</v>
      </c>
      <c r="K16" s="32">
        <f t="shared" si="12"/>
        <v>15.626519112126886</v>
      </c>
      <c r="L16" s="32">
        <f t="shared" si="13"/>
        <v>10220.26</v>
      </c>
      <c r="M16" s="32">
        <f t="shared" si="14"/>
        <v>5110.13</v>
      </c>
      <c r="N16" s="32">
        <f t="shared" si="15"/>
        <v>5110.13</v>
      </c>
      <c r="O16" s="32">
        <f t="shared" si="16"/>
        <v>10220.26</v>
      </c>
      <c r="P16" s="42">
        <f t="shared" si="7"/>
        <v>9400</v>
      </c>
      <c r="Q16" s="42">
        <f t="shared" si="8"/>
        <v>9200</v>
      </c>
      <c r="R16" s="42">
        <f t="shared" si="9"/>
        <v>12060.78</v>
      </c>
    </row>
    <row r="17" spans="1:18" s="8" customFormat="1" ht="26.25" x14ac:dyDescent="0.25">
      <c r="A17" s="34">
        <v>8</v>
      </c>
      <c r="B17" s="35" t="s">
        <v>39</v>
      </c>
      <c r="C17" s="40" t="s">
        <v>47</v>
      </c>
      <c r="D17" s="37" t="s">
        <v>31</v>
      </c>
      <c r="E17" s="38">
        <v>1</v>
      </c>
      <c r="F17" s="41">
        <v>94.5</v>
      </c>
      <c r="G17" s="32">
        <v>90</v>
      </c>
      <c r="H17" s="32">
        <v>121.16</v>
      </c>
      <c r="I17" s="32">
        <f t="shared" si="10"/>
        <v>101.88666666666666</v>
      </c>
      <c r="J17" s="32">
        <f t="shared" si="11"/>
        <v>16.842165339805238</v>
      </c>
      <c r="K17" s="32">
        <f t="shared" si="12"/>
        <v>16.530293796838226</v>
      </c>
      <c r="L17" s="32">
        <f t="shared" si="13"/>
        <v>101.88666666666666</v>
      </c>
      <c r="M17" s="32">
        <f t="shared" si="14"/>
        <v>101.88666666666666</v>
      </c>
      <c r="N17" s="32">
        <f t="shared" si="15"/>
        <v>101.89</v>
      </c>
      <c r="O17" s="32">
        <f t="shared" si="16"/>
        <v>101.89</v>
      </c>
      <c r="P17" s="42">
        <f t="shared" si="7"/>
        <v>94.5</v>
      </c>
      <c r="Q17" s="42">
        <f t="shared" si="8"/>
        <v>90</v>
      </c>
      <c r="R17" s="42">
        <f t="shared" si="9"/>
        <v>121.16</v>
      </c>
    </row>
    <row r="18" spans="1:18" s="10" customFormat="1" ht="11.45" customHeight="1" x14ac:dyDescent="0.25">
      <c r="A18" s="27"/>
      <c r="B18" s="28"/>
      <c r="C18" s="29" t="s">
        <v>11</v>
      </c>
      <c r="D18" s="30"/>
      <c r="E18" s="30"/>
      <c r="F18" s="33"/>
      <c r="G18" s="33"/>
      <c r="H18" s="33"/>
      <c r="I18" s="30"/>
      <c r="J18" s="31">
        <f>SUM(J10:J17)/8</f>
        <v>221.25657586546802</v>
      </c>
      <c r="K18" s="31">
        <f>SUM(K10:K17)/8</f>
        <v>15.602150921868354</v>
      </c>
      <c r="L18" s="30">
        <f>SUM(L10:L17)</f>
        <v>41437.379999999997</v>
      </c>
      <c r="M18" s="30"/>
      <c r="N18" s="30"/>
      <c r="O18" s="30">
        <f>SUM(O10:O17)</f>
        <v>41437.380000000005</v>
      </c>
      <c r="P18" s="43">
        <f>SUM(P10:P17)</f>
        <v>38065.160000000003</v>
      </c>
      <c r="Q18" s="43">
        <f t="shared" ref="Q18:R18" si="17">SUM(Q10:Q17)</f>
        <v>37435</v>
      </c>
      <c r="R18" s="43">
        <f t="shared" si="17"/>
        <v>48811.98</v>
      </c>
    </row>
    <row r="19" spans="1:18" s="10" customFormat="1" x14ac:dyDescent="0.25">
      <c r="A19" s="11"/>
      <c r="B19" s="12"/>
      <c r="C19" s="13"/>
      <c r="D19" s="14"/>
      <c r="E19" s="14"/>
      <c r="F19" s="14"/>
      <c r="G19" s="14"/>
      <c r="H19" s="14"/>
      <c r="I19" s="14"/>
      <c r="J19" s="15"/>
      <c r="K19" s="15"/>
      <c r="L19" s="11"/>
      <c r="M19" s="16"/>
      <c r="N19" s="11"/>
      <c r="O19" s="11"/>
    </row>
    <row r="20" spans="1:18" s="10" customFormat="1" ht="42.6" customHeight="1" x14ac:dyDescent="0.25">
      <c r="A20" s="50" t="s">
        <v>48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16"/>
      <c r="N20" s="11"/>
      <c r="O20" s="11"/>
    </row>
    <row r="21" spans="1:18" s="9" customFormat="1" ht="35.450000000000003" customHeight="1" x14ac:dyDescent="0.25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53"/>
      <c r="K21" s="17">
        <f>O18</f>
        <v>41437.380000000005</v>
      </c>
      <c r="L21" s="18" t="s">
        <v>12</v>
      </c>
      <c r="M21" s="19"/>
    </row>
    <row r="22" spans="1:18" ht="28.9" customHeight="1" x14ac:dyDescent="0.2">
      <c r="A22" s="49" t="s">
        <v>20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8" customFormat="1" ht="15" x14ac:dyDescent="0.25">
      <c r="A23" s="21"/>
      <c r="B23" s="21"/>
      <c r="C23" s="21"/>
      <c r="M23" s="20"/>
    </row>
    <row r="24" spans="1:18" customFormat="1" ht="27.6" customHeight="1" x14ac:dyDescent="0.25">
      <c r="A24" s="21"/>
      <c r="B24" s="44" t="s">
        <v>27</v>
      </c>
      <c r="C24" s="44"/>
      <c r="D24" s="44"/>
      <c r="E24" s="44"/>
      <c r="F24" s="44"/>
      <c r="G24" s="44" t="s">
        <v>28</v>
      </c>
      <c r="H24" s="44"/>
      <c r="I24" s="44"/>
      <c r="J24" s="44"/>
      <c r="K24" s="44"/>
      <c r="L24" s="44"/>
      <c r="M24" s="20"/>
    </row>
    <row r="25" spans="1:18" customFormat="1" ht="42.6" customHeight="1" x14ac:dyDescent="0.25">
      <c r="A25" s="21"/>
      <c r="B25" s="44" t="s">
        <v>29</v>
      </c>
      <c r="C25" s="44"/>
      <c r="D25" s="44"/>
      <c r="E25" s="44"/>
      <c r="F25" s="44"/>
      <c r="G25" s="45" t="s">
        <v>30</v>
      </c>
      <c r="H25" s="45"/>
      <c r="I25" s="45"/>
      <c r="J25" s="45"/>
      <c r="K25" s="45"/>
      <c r="L25" s="45"/>
      <c r="M25" s="20"/>
    </row>
    <row r="26" spans="1:18" customFormat="1" ht="15.75" x14ac:dyDescent="0.25">
      <c r="A26" s="21"/>
      <c r="B26" s="24"/>
      <c r="C26" s="25"/>
      <c r="D26" s="26"/>
      <c r="E26" s="26"/>
      <c r="F26" s="26"/>
      <c r="G26" s="26"/>
      <c r="H26" s="26"/>
      <c r="M26" s="20"/>
    </row>
    <row r="27" spans="1:18" customFormat="1" ht="18.75" x14ac:dyDescent="0.3">
      <c r="B27" s="22"/>
      <c r="M27" s="20"/>
    </row>
    <row r="28" spans="1:18" customFormat="1" ht="15" x14ac:dyDescent="0.25">
      <c r="B28" s="23"/>
      <c r="M28" s="20"/>
    </row>
    <row r="29" spans="1:18" ht="18.75" x14ac:dyDescent="0.3">
      <c r="B29" s="22"/>
    </row>
  </sheetData>
  <mergeCells count="24">
    <mergeCell ref="E7:E8"/>
    <mergeCell ref="F7:H7"/>
    <mergeCell ref="K1:O1"/>
    <mergeCell ref="A2:O2"/>
    <mergeCell ref="A6:O6"/>
    <mergeCell ref="A4:E4"/>
    <mergeCell ref="A5:E5"/>
    <mergeCell ref="A3:E3"/>
    <mergeCell ref="B24:F24"/>
    <mergeCell ref="B25:F25"/>
    <mergeCell ref="G24:L24"/>
    <mergeCell ref="G25:L25"/>
    <mergeCell ref="F3:O3"/>
    <mergeCell ref="F4:O4"/>
    <mergeCell ref="F5:O5"/>
    <mergeCell ref="A22:L22"/>
    <mergeCell ref="A20:L20"/>
    <mergeCell ref="A7:A8"/>
    <mergeCell ref="I7:K7"/>
    <mergeCell ref="L7:O7"/>
    <mergeCell ref="A21:J21"/>
    <mergeCell ref="B7:B8"/>
    <mergeCell ref="C7:C8"/>
    <mergeCell ref="D7:D8"/>
  </mergeCells>
  <printOptions horizontalCentered="1"/>
  <pageMargins left="0" right="0" top="0.39370078740157483" bottom="0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2026-05-29T15:33:05Z</dcterms:modified>
</cp:coreProperties>
</file>