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20" windowWidth="19320" windowHeight="12315"/>
  </bookViews>
  <sheets>
    <sheet name="Лист1" sheetId="3" r:id="rId1"/>
  </sheets>
  <definedNames>
    <definedName name="_xlnm.Print_Area" localSheetId="0">Лист1!$A$1:$Q$12</definedName>
  </definedNames>
  <calcPr calcId="145621" refMode="R1C1"/>
</workbook>
</file>

<file path=xl/calcChain.xml><?xml version="1.0" encoding="utf-8"?>
<calcChain xmlns="http://schemas.openxmlformats.org/spreadsheetml/2006/main">
  <c r="O4" i="3" l="1"/>
  <c r="P4" i="3" s="1"/>
  <c r="L4" i="3"/>
  <c r="M4" i="3" s="1"/>
  <c r="N4" i="3" s="1"/>
  <c r="F7" i="3" l="1"/>
  <c r="Q4" i="3"/>
  <c r="Q5" i="3" s="1"/>
</calcChain>
</file>

<file path=xl/sharedStrings.xml><?xml version="1.0" encoding="utf-8"?>
<sst xmlns="http://schemas.openxmlformats.org/spreadsheetml/2006/main" count="27" uniqueCount="25">
  <si>
    <t>№</t>
  </si>
  <si>
    <t>Наименование предмета контракта</t>
  </si>
  <si>
    <t>Кол-во</t>
  </si>
  <si>
    <t>Среднее квадратичное отклонение</t>
  </si>
  <si>
    <t>Цена за единицу изм. (руб.)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</si>
  <si>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</si>
  <si>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</si>
  <si>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</si>
  <si>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t>Оценка однородности совокупности значений выявленных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</si>
  <si>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</si>
  <si>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</si>
  <si>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ИТОГО:</t>
  </si>
  <si>
    <t>Н(М)ЦК,  определяемая методом сопоставимых рыночных цен (анализа рынка)</t>
  </si>
  <si>
    <t>Н(М)ЦК с учетом округления цены за единицу (руб.)</t>
  </si>
  <si>
    <r>
      <t xml:space="preserve">коэффициент вариации цен V (%)
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</si>
  <si>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</si>
  <si>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Ценовая информация стоимости объекта закупки, 
(руб) за ед.изм.</t>
  </si>
  <si>
    <t>В результате проведенного расчета Н(М)ЦК составила:</t>
  </si>
  <si>
    <t>Итого:</t>
  </si>
  <si>
    <t xml:space="preserve">Обоснование начальной (максимальной) цены контракта (Н(М)ЦК)
«Услуги по техническому осмотру автотранспортных средств (Пермский край)»
</t>
  </si>
  <si>
    <t>«Услуги по техническому осмотру автотранспортных средств (Пермский край)»</t>
  </si>
  <si>
    <r>
      <t xml:space="preserve">Источник № 1
КП от </t>
    </r>
    <r>
      <rPr>
        <b/>
        <sz val="10"/>
        <rFont val="Times New Roman"/>
        <family val="1"/>
        <charset val="204"/>
      </rPr>
      <t>12.08.2026
вх. № 7752</t>
    </r>
  </si>
  <si>
    <t>Источник № 2
КП от
12.08.2026
вх. № 7753</t>
  </si>
  <si>
    <t>Источник № 3 
КП от
12.08.2026
вх. № 7754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</si>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</sst>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#,##0.00;[Red]#,##0.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5" fillId="0" borderId="0" xfId="0" applyFont="1"/>
    <xf numFmtId="2" fontId="5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4" fillId="0" borderId="0" xfId="0" applyFont="1"/>
    <xf numFmtId="0" fontId="2" fillId="0" borderId="0" xfId="0" applyFont="1"/>
    <xf numFmtId="0" fontId="6" fillId="0" borderId="0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12" fillId="0" borderId="0" xfId="0" applyFont="1"/>
    <xf numFmtId="1" fontId="12" fillId="0" borderId="0" xfId="0" applyNumberFormat="1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" fillId="0" borderId="3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165" fontId="9" fillId="0" borderId="2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126723</xdr:colOff>
      <xdr:row>2</xdr:row>
      <xdr:rowOff>911080</xdr:rowOff>
    </xdr:from>
    <xdr:to>
      <xdr:col>13</xdr:col>
      <xdr:colOff>977347</xdr:colOff>
      <xdr:row>2</xdr:row>
      <xdr:rowOff>1263505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37173" y="2425555"/>
          <a:ext cx="85062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2485</xdr:colOff>
      <xdr:row>2</xdr:row>
      <xdr:rowOff>592620</xdr:rowOff>
    </xdr:from>
    <xdr:to>
      <xdr:col>13</xdr:col>
      <xdr:colOff>8283</xdr:colOff>
      <xdr:row>2</xdr:row>
      <xdr:rowOff>1030770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84210" y="2107095"/>
          <a:ext cx="1234523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115542</xdr:colOff>
      <xdr:row>2</xdr:row>
      <xdr:rowOff>1642442</xdr:rowOff>
    </xdr:from>
    <xdr:to>
      <xdr:col>14</xdr:col>
      <xdr:colOff>1601442</xdr:colOff>
      <xdr:row>2</xdr:row>
      <xdr:rowOff>2004392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30867" y="2823542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2</xdr:row>
      <xdr:rowOff>1400175</xdr:rowOff>
    </xdr:from>
    <xdr:to>
      <xdr:col>14</xdr:col>
      <xdr:colOff>419100</xdr:colOff>
      <xdr:row>2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667750" y="29146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zoomScaleNormal="100" zoomScaleSheetLayoutView="100" workbookViewId="0">
      <selection activeCell="L15" sqref="L15"/>
    </sheetView>
  </sheetViews>
  <sheetFormatPr defaultRowHeight="15" x14ac:dyDescent="0.25"/>
  <cols>
    <col min="1" max="1" width="5" customWidth="1"/>
    <col min="2" max="2" width="27.85546875" customWidth="1"/>
    <col min="4" max="4" width="9.28515625" style="15" bestFit="1" customWidth="1"/>
    <col min="5" max="5" width="13.7109375" customWidth="1"/>
    <col min="6" max="6" width="12.85546875" customWidth="1"/>
    <col min="7" max="7" width="12.5703125" customWidth="1"/>
    <col min="8" max="8" width="0.7109375" hidden="1" customWidth="1"/>
    <col min="9" max="11" width="9.140625" hidden="1" customWidth="1"/>
    <col min="12" max="12" width="11.28515625" customWidth="1"/>
    <col min="13" max="13" width="18.140625" customWidth="1"/>
    <col min="14" max="14" width="15.42578125" customWidth="1"/>
    <col min="15" max="15" width="26.28515625" customWidth="1"/>
    <col min="16" max="16" width="10.28515625" customWidth="1"/>
    <col min="17" max="17" width="12.5703125" customWidth="1"/>
  </cols>
  <sheetData>
    <row r="1" spans="1:21" ht="46.5" customHeight="1" x14ac:dyDescent="0.25">
      <c r="A1" s="42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1" ht="46.5" customHeight="1" x14ac:dyDescent="0.25">
      <c r="A2" s="43" t="s">
        <v>0</v>
      </c>
      <c r="B2" s="43" t="s">
        <v>1</v>
      </c>
      <c r="C2" s="44" t="s">
        <v>15</v>
      </c>
      <c r="D2" s="44" t="s">
        <v>2</v>
      </c>
      <c r="E2" s="46" t="s">
        <v>16</v>
      </c>
      <c r="F2" s="47"/>
      <c r="G2" s="48"/>
      <c r="H2" s="46" t="s">
        <v>5</v>
      </c>
      <c r="I2" s="47"/>
      <c r="J2" s="47"/>
      <c r="K2" s="49" t="s">
        <v>7</v>
      </c>
      <c r="L2" s="51" t="s">
        <v>8</v>
      </c>
      <c r="M2" s="51"/>
      <c r="N2" s="51"/>
      <c r="O2" s="52" t="s">
        <v>12</v>
      </c>
      <c r="P2" s="52"/>
      <c r="Q2" s="52"/>
    </row>
    <row r="3" spans="1:21" ht="163.5" customHeight="1" x14ac:dyDescent="0.25">
      <c r="A3" s="43"/>
      <c r="B3" s="44"/>
      <c r="C3" s="45"/>
      <c r="D3" s="45"/>
      <c r="E3" s="29" t="s">
        <v>21</v>
      </c>
      <c r="F3" s="30" t="s">
        <v>22</v>
      </c>
      <c r="G3" s="31" t="s">
        <v>23</v>
      </c>
      <c r="H3" s="1" t="s">
        <v>6</v>
      </c>
      <c r="I3" s="1" t="s">
        <v>6</v>
      </c>
      <c r="J3" s="1" t="s">
        <v>6</v>
      </c>
      <c r="K3" s="50"/>
      <c r="L3" s="14" t="s">
        <v>10</v>
      </c>
      <c r="M3" s="14" t="s">
        <v>3</v>
      </c>
      <c r="N3" s="2" t="s">
        <v>14</v>
      </c>
      <c r="O3" s="6" t="s">
        <v>9</v>
      </c>
      <c r="P3" s="3" t="s">
        <v>4</v>
      </c>
      <c r="Q3" s="3" t="s">
        <v>13</v>
      </c>
    </row>
    <row r="4" spans="1:21" ht="56.25" customHeight="1" x14ac:dyDescent="0.25">
      <c r="A4" s="18">
        <v>1</v>
      </c>
      <c r="B4" s="19" t="s">
        <v>20</v>
      </c>
      <c r="C4" s="11" t="s">
        <v>24</v>
      </c>
      <c r="D4" s="23">
        <v>8</v>
      </c>
      <c r="E4" s="32">
        <v>1200</v>
      </c>
      <c r="F4" s="32">
        <v>1203</v>
      </c>
      <c r="G4" s="32">
        <v>1203</v>
      </c>
      <c r="H4" s="33"/>
      <c r="I4" s="33"/>
      <c r="J4" s="33"/>
      <c r="K4" s="34"/>
      <c r="L4" s="35">
        <f t="shared" ref="L4" si="0">AVERAGE(E4:G4)</f>
        <v>1202</v>
      </c>
      <c r="M4" s="36">
        <f t="shared" ref="M4" si="1">SQRT(((SUM((POWER(E4-L4,2)),(POWER(F4-L4,2)),(POWER(G4-L4,2)))/(COLUMNS(E4:G4)-1))))</f>
        <v>1.7320508075688772</v>
      </c>
      <c r="N4" s="36">
        <f t="shared" ref="N4" si="2">M4/L4*100</f>
        <v>0.14409740495581341</v>
      </c>
      <c r="O4" s="37">
        <f t="shared" ref="O4" si="3">(D4/(COLUMNS(E4:G4)))*(SUM(E4:G4))</f>
        <v>9616</v>
      </c>
      <c r="P4" s="37">
        <f t="shared" ref="P4" si="4">O4/D4</f>
        <v>1202</v>
      </c>
      <c r="Q4" s="37">
        <f>P4</f>
        <v>1202</v>
      </c>
    </row>
    <row r="5" spans="1:21" x14ac:dyDescent="0.25">
      <c r="A5" s="10"/>
      <c r="B5" s="53" t="s">
        <v>18</v>
      </c>
      <c r="C5" s="54"/>
      <c r="D5" s="55"/>
      <c r="E5" s="37">
        <v>9600</v>
      </c>
      <c r="F5" s="37">
        <v>9624</v>
      </c>
      <c r="G5" s="37">
        <v>9624</v>
      </c>
      <c r="H5" s="38"/>
      <c r="I5" s="38"/>
      <c r="J5" s="38"/>
      <c r="K5" s="38"/>
      <c r="L5" s="38"/>
      <c r="M5" s="39"/>
      <c r="N5" s="39"/>
      <c r="O5" s="40" t="s">
        <v>11</v>
      </c>
      <c r="P5" s="40"/>
      <c r="Q5" s="37">
        <f>SUM(Q4:Q4)*D4</f>
        <v>9616</v>
      </c>
    </row>
    <row r="6" spans="1:21" ht="15.75" x14ac:dyDescent="0.25">
      <c r="A6" s="41"/>
      <c r="B6" s="41"/>
      <c r="C6" s="41"/>
      <c r="D6" s="41"/>
      <c r="E6" s="41"/>
      <c r="F6" s="41"/>
      <c r="G6" s="8"/>
      <c r="H6" s="12"/>
      <c r="I6" s="12"/>
      <c r="J6" s="12"/>
      <c r="K6" s="7"/>
      <c r="L6" s="5"/>
      <c r="M6" s="4"/>
      <c r="N6" s="5"/>
      <c r="O6" s="13"/>
      <c r="P6" s="13"/>
      <c r="Q6" s="9"/>
    </row>
    <row r="7" spans="1:21" x14ac:dyDescent="0.25">
      <c r="B7" s="16" t="s">
        <v>17</v>
      </c>
      <c r="C7" s="16"/>
      <c r="D7" s="16"/>
      <c r="E7" s="16"/>
      <c r="F7" s="17">
        <f>Q5</f>
        <v>9616</v>
      </c>
    </row>
    <row r="10" spans="1:21" s="20" customFormat="1" ht="18.75" x14ac:dyDescent="0.3">
      <c r="A10" s="24"/>
      <c r="B10" s="24"/>
      <c r="C10" s="24"/>
      <c r="D10" s="25"/>
      <c r="E10" s="24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T10" s="21"/>
      <c r="U10" s="22"/>
    </row>
    <row r="11" spans="1:21" ht="21" x14ac:dyDescent="0.35">
      <c r="A11" s="27"/>
      <c r="B11" s="27"/>
      <c r="C11" s="27"/>
      <c r="D11" s="28"/>
      <c r="E11" s="27"/>
      <c r="F11" s="27"/>
      <c r="G11" s="27"/>
      <c r="H11" s="27"/>
      <c r="I11" s="27"/>
      <c r="J11" s="27"/>
      <c r="K11" s="27"/>
      <c r="L11" s="27"/>
      <c r="M11" s="27"/>
    </row>
    <row r="14" spans="1:21" x14ac:dyDescent="0.25">
      <c r="C14" s="15"/>
    </row>
  </sheetData>
  <mergeCells count="13">
    <mergeCell ref="O5:P5"/>
    <mergeCell ref="A6:F6"/>
    <mergeCell ref="A1:Q1"/>
    <mergeCell ref="A2:A3"/>
    <mergeCell ref="B2:B3"/>
    <mergeCell ref="C2:C3"/>
    <mergeCell ref="D2:D3"/>
    <mergeCell ref="E2:G2"/>
    <mergeCell ref="H2:J2"/>
    <mergeCell ref="K2:K3"/>
    <mergeCell ref="L2:N2"/>
    <mergeCell ref="O2:Q2"/>
    <mergeCell ref="B5:D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"Бенц Константин Владимирович" &lt;bents@fsfk.local&gt;;"Бенц Константин Владимирович" &lt;constantin_bents@ufk69.ru&gt;</dc:creator>
  <cp:lastModifiedBy>Вавилина Анастасия Алексеевна</cp:lastModifiedBy>
  <cp:lastPrinted>2026-08-12T06:36:05Z</cp:lastPrinted>
  <dcterms:created xsi:type="dcterms:W3CDTF">2014-01-15T18:15:09Z</dcterms:created>
  <dcterms:modified xsi:type="dcterms:W3CDTF">2026-08-12T06:48:19Z</dcterms:modified>
</cp:coreProperties>
</file>