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ОРГИ\2026\Договоры\225\Калорийность\"/>
    </mc:Choice>
  </mc:AlternateContent>
  <bookViews>
    <workbookView xWindow="0" yWindow="0" windowWidth="28800" windowHeight="15525"/>
  </bookViews>
  <sheets>
    <sheet name="Форма" sheetId="4" r:id="rId1"/>
  </sheets>
  <definedNames>
    <definedName name="_xlnm.Print_Area" localSheetId="0">Форма!$A$1:$M$28</definedName>
  </definedNames>
  <calcPr calcId="152511" refMode="R1C1"/>
</workbook>
</file>

<file path=xl/calcChain.xml><?xml version="1.0" encoding="utf-8"?>
<calcChain xmlns="http://schemas.openxmlformats.org/spreadsheetml/2006/main">
  <c r="M17" i="4" l="1"/>
  <c r="M16" i="4" l="1"/>
  <c r="M15" i="4"/>
  <c r="I16" i="4"/>
  <c r="I15" i="4"/>
  <c r="J15" i="4" s="1"/>
  <c r="K15" i="4" s="1"/>
  <c r="J16" i="4" l="1"/>
  <c r="K16" i="4" s="1"/>
</calcChain>
</file>

<file path=xl/sharedStrings.xml><?xml version="1.0" encoding="utf-8"?>
<sst xmlns="http://schemas.openxmlformats.org/spreadsheetml/2006/main" count="42" uniqueCount="41">
  <si>
    <t xml:space="preserve">Приложение №1 </t>
  </si>
  <si>
    <t>(указывается предмет контракта)</t>
  </si>
  <si>
    <t>Дата подготовки обоснования НМЦК:</t>
  </si>
  <si>
    <t>Работник контрактной службы/контрактный управляющий:</t>
  </si>
  <si>
    <t>(должность)</t>
  </si>
  <si>
    <t>расшифровка подписи</t>
  </si>
  <si>
    <t>подпись</t>
  </si>
  <si>
    <t>№</t>
  </si>
  <si>
    <t>Однородность значений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</si>
  <si>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</si>
  <si>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</si>
  <si>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</si>
  <si>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</si>
  <si>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</si>
  <si>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</si>
  <si>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</si>
  <si>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Ед.измерения</t>
  </si>
  <si>
    <t>Количество</t>
  </si>
  <si>
    <t xml:space="preserve">Сумма (руб.)
</t>
  </si>
  <si>
    <t>Средняя цена, (руб.)</t>
  </si>
  <si>
    <t>Цены, руб.</t>
  </si>
  <si>
    <t>Метод сопоставимых рыночных цен (анализа рынка) -приоритетный (ч. 6 ст. 22 Закона N 44-ФЗ)</t>
  </si>
  <si>
    <t>Используемый метод определения НМЦК с обоснованием:</t>
  </si>
  <si>
    <t>Ссылки:</t>
  </si>
  <si>
    <t>ИТОГО:</t>
  </si>
  <si>
    <t xml:space="preserve">Обоснование начальной (максимальной) цены контракта
</t>
  </si>
  <si>
    <t>ОКПД</t>
  </si>
  <si>
    <t> Расчет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</si>
  <si>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Исаенкова А.А.</t>
  </si>
  <si>
    <t>Наименование товара (услуг)</t>
  </si>
  <si>
    <t>71.20.11.110</t>
  </si>
  <si>
    <t>Договор № УВ-00099 от11.04.2025г</t>
  </si>
  <si>
    <t>Оказание услуг по определению калорийности блюд</t>
  </si>
  <si>
    <t>Специалист по закупкам</t>
  </si>
  <si>
    <t>КП  № 244 от  04.06.26г</t>
  </si>
  <si>
    <t>ГК № 50 от 31.10.25г.</t>
  </si>
  <si>
    <t>ИКЗ: 261671500149067150100100710000000000</t>
  </si>
  <si>
    <t>Исследования энергетической ценности (калорийность) , углеводы продукции общественного питания (расчетный метод, сухие вещества, белки, жиры, углеводы)</t>
  </si>
  <si>
    <t>Исследование на определение массовой доли основного вещества в дезинфицирующих средствах</t>
  </si>
  <si>
    <t>усл. шт</t>
  </si>
  <si>
    <t>усл. 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</si>
</sst>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 indent="15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 applyBorder="1"/>
    <xf numFmtId="4" fontId="10" fillId="0" borderId="2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4" fillId="0" borderId="4" xfId="0" applyFont="1" applyBorder="1" applyAlignment="1">
      <alignment horizontal="center" vertical="center" wrapText="1"/>
    </xf>
    <xf numFmtId="49" fontId="1" fillId="0" borderId="0" xfId="1" applyNumberFormat="1" applyAlignment="1" applyProtection="1">
      <alignment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4" fontId="14" fillId="0" borderId="2" xfId="0" applyNumberFormat="1" applyFont="1" applyBorder="1"/>
    <xf numFmtId="0" fontId="4" fillId="0" borderId="0" xfId="0" applyFont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/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left" wrapText="1"/>
    </xf>
    <xf numFmtId="0" fontId="11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0" name="Text Box 1"/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342900</xdr:colOff>
      <xdr:row>16</xdr:row>
      <xdr:rowOff>0</xdr:rowOff>
    </xdr:from>
    <xdr:to>
      <xdr:col>0</xdr:col>
      <xdr:colOff>419100</xdr:colOff>
      <xdr:row>18</xdr:row>
      <xdr:rowOff>114300</xdr:rowOff>
    </xdr:to>
    <xdr:sp macro="" textlink="">
      <xdr:nvSpPr>
        <xdr:cNvPr id="10581" name="Text Box 1"/>
        <xdr:cNvSpPr txBox="1">
          <a:spLocks noChangeArrowheads="1"/>
        </xdr:cNvSpPr>
      </xdr:nvSpPr>
      <xdr:spPr bwMode="auto">
        <a:xfrm>
          <a:off x="342900" y="78581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16</xdr:row>
      <xdr:rowOff>0</xdr:rowOff>
    </xdr:from>
    <xdr:to>
      <xdr:col>5</xdr:col>
      <xdr:colOff>209550</xdr:colOff>
      <xdr:row>24</xdr:row>
      <xdr:rowOff>0</xdr:rowOff>
    </xdr:to>
    <xdr:sp macro="" textlink="">
      <xdr:nvSpPr>
        <xdr:cNvPr id="10582" name="Text Box 1"/>
        <xdr:cNvSpPr txBox="1">
          <a:spLocks noChangeArrowheads="1"/>
        </xdr:cNvSpPr>
      </xdr:nvSpPr>
      <xdr:spPr bwMode="auto">
        <a:xfrm>
          <a:off x="7467600" y="7858125"/>
          <a:ext cx="76200" cy="1120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1</xdr:col>
      <xdr:colOff>85725</xdr:colOff>
      <xdr:row>18</xdr:row>
      <xdr:rowOff>0</xdr:rowOff>
    </xdr:to>
    <xdr:sp macro="" textlink="">
      <xdr:nvSpPr>
        <xdr:cNvPr id="10583" name="Text Box 1"/>
        <xdr:cNvSpPr txBox="1">
          <a:spLocks noChangeArrowheads="1"/>
        </xdr:cNvSpPr>
      </xdr:nvSpPr>
      <xdr:spPr bwMode="auto">
        <a:xfrm>
          <a:off x="504825" y="785812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1</xdr:col>
      <xdr:colOff>85725</xdr:colOff>
      <xdr:row>17</xdr:row>
      <xdr:rowOff>114300</xdr:rowOff>
    </xdr:to>
    <xdr:sp macro="" textlink="">
      <xdr:nvSpPr>
        <xdr:cNvPr id="10584" name="Text Box 1"/>
        <xdr:cNvSpPr txBox="1">
          <a:spLocks noChangeArrowheads="1"/>
        </xdr:cNvSpPr>
      </xdr:nvSpPr>
      <xdr:spPr bwMode="auto">
        <a:xfrm>
          <a:off x="504825" y="78581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5" name="Text Box 1"/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6" name="Text Box 1"/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7" name="Text Box 1"/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10588" name="Text Box 1"/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89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0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1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2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3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4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5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6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7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8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133350</xdr:colOff>
      <xdr:row>17</xdr:row>
      <xdr:rowOff>0</xdr:rowOff>
    </xdr:to>
    <xdr:sp macro="" textlink="">
      <xdr:nvSpPr>
        <xdr:cNvPr id="10599" name="Text Box 1"/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7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552450" y="4124325"/>
          <a:ext cx="76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8</xdr:row>
      <xdr:rowOff>76200</xdr:rowOff>
    </xdr:from>
    <xdr:to>
      <xdr:col>1</xdr:col>
      <xdr:colOff>133350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552450" y="4743450"/>
          <a:ext cx="76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552450" y="5362575"/>
          <a:ext cx="76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14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52450" y="4191000"/>
          <a:ext cx="762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552450" y="5276850"/>
          <a:ext cx="76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tabSelected="1" zoomScaleSheetLayoutView="100" workbookViewId="0">
      <selection activeCell="B16" sqref="B16"/>
    </sheetView>
  </sheetViews>
  <sheetFormatPr defaultRowHeight="15" x14ac:dyDescent="0.25"/>
  <cols>
    <col min="1" max="1" width="7.42578125" customWidth="1"/>
    <col min="2" max="2" width="52.140625" customWidth="1"/>
    <col min="3" max="3" width="14.85546875" customWidth="1"/>
    <col min="4" max="4" width="8.28515625" customWidth="1"/>
    <col min="5" max="5" width="10.7109375" customWidth="1"/>
    <col min="6" max="7" width="15" customWidth="1"/>
    <col min="8" max="8" width="14.42578125" bestFit="1" customWidth="1"/>
    <col min="11" max="11" width="12.7109375" customWidth="1"/>
    <col min="12" max="12" width="13.5703125" customWidth="1"/>
    <col min="13" max="14" width="13.28515625" customWidth="1"/>
    <col min="15" max="15" width="10" bestFit="1" customWidth="1"/>
  </cols>
  <sheetData>
    <row r="2" spans="1:13" x14ac:dyDescent="0.25">
      <c r="E2" s="3"/>
      <c r="F2" s="3"/>
      <c r="G2" s="3"/>
      <c r="L2" s="42" t="s">
        <v>0</v>
      </c>
      <c r="M2" s="42"/>
    </row>
    <row r="3" spans="1:13" ht="15" customHeight="1" x14ac:dyDescent="0.25">
      <c r="I3" s="43" t="s">
        <v>15</v>
      </c>
      <c r="J3" s="43"/>
      <c r="K3" s="43"/>
      <c r="L3" s="43"/>
      <c r="M3" s="43"/>
    </row>
    <row r="4" spans="1:13" ht="12" customHeight="1" x14ac:dyDescent="0.25">
      <c r="I4" s="43"/>
      <c r="J4" s="43"/>
      <c r="K4" s="43"/>
      <c r="L4" s="43"/>
      <c r="M4" s="43"/>
    </row>
    <row r="5" spans="1:13" ht="51.75" customHeight="1" x14ac:dyDescent="0.25">
      <c r="I5" s="43"/>
      <c r="J5" s="43"/>
      <c r="K5" s="43"/>
      <c r="L5" s="43"/>
      <c r="M5" s="43"/>
    </row>
    <row r="6" spans="1:13" x14ac:dyDescent="0.25">
      <c r="E6" s="9"/>
      <c r="F6" s="9"/>
      <c r="G6" s="9"/>
      <c r="H6" s="9"/>
    </row>
    <row r="7" spans="1:13" ht="35.25" customHeight="1" x14ac:dyDescent="0.25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27" customHeight="1" x14ac:dyDescent="0.25">
      <c r="A8" s="8"/>
      <c r="B8" s="44" t="s">
        <v>36</v>
      </c>
      <c r="C8" s="45"/>
      <c r="D8" s="45"/>
      <c r="E8" s="45"/>
      <c r="F8" s="45"/>
      <c r="G8" s="45"/>
      <c r="H8" s="8"/>
    </row>
    <row r="9" spans="1:13" ht="27" customHeight="1" x14ac:dyDescent="0.25">
      <c r="A9" s="8"/>
      <c r="B9" s="54" t="s">
        <v>32</v>
      </c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3" x14ac:dyDescent="0.25">
      <c r="A10" s="2"/>
      <c r="D10" s="4" t="s">
        <v>1</v>
      </c>
      <c r="E10" s="1"/>
      <c r="F10" s="1"/>
      <c r="G10" s="1"/>
      <c r="H10" s="1"/>
      <c r="J10" s="50" t="s">
        <v>2</v>
      </c>
      <c r="K10" s="50"/>
      <c r="L10" s="50"/>
    </row>
    <row r="11" spans="1:13" ht="33.75" customHeight="1" x14ac:dyDescent="0.25">
      <c r="A11" s="51" t="s">
        <v>22</v>
      </c>
      <c r="B11" s="51"/>
      <c r="C11" s="51"/>
      <c r="D11" s="51"/>
      <c r="E11" s="51"/>
      <c r="F11" s="51" t="s">
        <v>21</v>
      </c>
      <c r="G11" s="51"/>
      <c r="H11" s="51"/>
      <c r="I11" s="51"/>
      <c r="J11" s="51"/>
      <c r="K11" s="51"/>
      <c r="L11" s="51"/>
      <c r="M11" s="51"/>
    </row>
    <row r="12" spans="1:13" ht="15.75" customHeight="1" x14ac:dyDescent="0.25">
      <c r="A12" s="2"/>
    </row>
    <row r="13" spans="1:13" ht="41.25" customHeight="1" x14ac:dyDescent="0.25">
      <c r="A13" s="34" t="s">
        <v>7</v>
      </c>
      <c r="B13" s="36" t="s">
        <v>29</v>
      </c>
      <c r="C13" s="16"/>
      <c r="D13" s="36" t="s">
        <v>16</v>
      </c>
      <c r="E13" s="52" t="s">
        <v>17</v>
      </c>
      <c r="F13" s="38" t="s">
        <v>20</v>
      </c>
      <c r="G13" s="39"/>
      <c r="H13" s="39"/>
      <c r="I13" s="47" t="s">
        <v>8</v>
      </c>
      <c r="J13" s="48"/>
      <c r="K13" s="49"/>
      <c r="L13" s="36" t="s">
        <v>19</v>
      </c>
      <c r="M13" s="36" t="s">
        <v>18</v>
      </c>
    </row>
    <row r="14" spans="1:13" ht="48.75" customHeight="1" x14ac:dyDescent="0.25">
      <c r="A14" s="35"/>
      <c r="B14" s="37"/>
      <c r="C14" s="17" t="s">
        <v>26</v>
      </c>
      <c r="D14" s="37"/>
      <c r="E14" s="53"/>
      <c r="F14" s="19" t="s">
        <v>9</v>
      </c>
      <c r="G14" s="19" t="s">
        <v>10</v>
      </c>
      <c r="H14" s="19" t="s">
        <v>11</v>
      </c>
      <c r="I14" s="11" t="s">
        <v>12</v>
      </c>
      <c r="J14" s="11" t="s">
        <v>13</v>
      </c>
      <c r="K14" s="11" t="s">
        <v>14</v>
      </c>
      <c r="L14" s="37"/>
      <c r="M14" s="37"/>
    </row>
    <row r="15" spans="1:13" s="28" customFormat="1" ht="38.25" x14ac:dyDescent="0.2">
      <c r="A15" s="21">
        <v>1</v>
      </c>
      <c r="B15" s="23" t="s">
        <v>37</v>
      </c>
      <c r="C15" s="24" t="s">
        <v>30</v>
      </c>
      <c r="D15" s="25" t="s">
        <v>40</v>
      </c>
      <c r="E15" s="26">
        <v>5</v>
      </c>
      <c r="F15" s="27">
        <v>3660</v>
      </c>
      <c r="G15" s="27">
        <v>3267</v>
      </c>
      <c r="H15" s="27">
        <v>5583.58</v>
      </c>
      <c r="I15" s="29">
        <f t="shared" ref="I15" si="0">AVERAGE(F15:H15)</f>
        <v>4170.1933333333336</v>
      </c>
      <c r="J15" s="30">
        <f t="shared" ref="J15" si="1">SQRT(SUM(POWER(F15-I15,2),POWER(G15-I15,2),POWER(H15-I15,2))/2)</f>
        <v>1239.7010333678572</v>
      </c>
      <c r="K15" s="30">
        <f t="shared" ref="K15" si="2">J15/I15*100</f>
        <v>29.727663306605862</v>
      </c>
      <c r="L15" s="29">
        <v>4170.1899999999996</v>
      </c>
      <c r="M15" s="31">
        <f>L15*E15</f>
        <v>20850.949999999997</v>
      </c>
    </row>
    <row r="16" spans="1:13" s="28" customFormat="1" ht="25.5" x14ac:dyDescent="0.2">
      <c r="A16" s="21">
        <v>2</v>
      </c>
      <c r="B16" s="23" t="s">
        <v>38</v>
      </c>
      <c r="C16" s="24" t="s">
        <v>30</v>
      </c>
      <c r="D16" s="25" t="s">
        <v>39</v>
      </c>
      <c r="E16" s="26">
        <v>1</v>
      </c>
      <c r="F16" s="27">
        <v>671</v>
      </c>
      <c r="G16" s="27">
        <v>442.2</v>
      </c>
      <c r="H16" s="27">
        <v>500</v>
      </c>
      <c r="I16" s="29">
        <f>AVERAGE(F16:H16)</f>
        <v>537.73333333333335</v>
      </c>
      <c r="J16" s="30">
        <f t="shared" ref="J16" si="3">SQRT(SUM(POWER(F16-I16,2),POWER(G16-I16,2),POWER(H16-I16,2))/2)</f>
        <v>118.9756837901482</v>
      </c>
      <c r="K16" s="30">
        <f t="shared" ref="K16" si="4">J16/I16*100</f>
        <v>22.125406110243279</v>
      </c>
      <c r="L16" s="29">
        <v>537.73</v>
      </c>
      <c r="M16" s="31">
        <f>L16*E16</f>
        <v>537.73</v>
      </c>
    </row>
    <row r="17" spans="1:13" ht="15.75" customHeight="1" x14ac:dyDescent="0.25">
      <c r="A17" s="33" t="s">
        <v>24</v>
      </c>
      <c r="B17" s="33"/>
      <c r="C17" s="18"/>
      <c r="D17" s="12"/>
      <c r="E17" s="12"/>
      <c r="F17" s="20"/>
      <c r="G17" s="20"/>
      <c r="H17" s="20"/>
      <c r="I17" s="12"/>
      <c r="J17" s="12"/>
      <c r="K17" s="12"/>
      <c r="L17" s="12"/>
      <c r="M17" s="14">
        <f>SUM(M15:M16)</f>
        <v>21388.679999999997</v>
      </c>
    </row>
    <row r="18" spans="1:13" ht="16.5" customHeight="1" x14ac:dyDescent="0.25">
      <c r="A18" s="2"/>
    </row>
    <row r="19" spans="1:13" ht="16.5" customHeight="1" x14ac:dyDescent="0.25">
      <c r="A19" s="2"/>
      <c r="B19" s="41" t="s">
        <v>27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ht="16.5" customHeight="1" x14ac:dyDescent="0.25">
      <c r="A20" s="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 ht="45.75" customHeight="1" x14ac:dyDescent="0.25">
      <c r="A21" s="13" t="s">
        <v>23</v>
      </c>
      <c r="B21" s="40" t="s">
        <v>34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5">
      <c r="A22" s="13"/>
      <c r="B22" s="40" t="s">
        <v>35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5">
      <c r="A23" s="13"/>
      <c r="B23" s="22" t="s">
        <v>31</v>
      </c>
      <c r="C23" s="40"/>
      <c r="D23" s="40"/>
      <c r="E23" s="40"/>
      <c r="F23" s="40"/>
      <c r="G23" s="40"/>
      <c r="H23" s="40"/>
      <c r="I23" s="40"/>
      <c r="J23" s="40"/>
      <c r="K23" s="40"/>
      <c r="L23" s="22"/>
      <c r="M23" s="22"/>
    </row>
    <row r="24" spans="1:13" ht="16.5" customHeight="1" x14ac:dyDescent="0.25">
      <c r="A24" s="13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ht="15.75" customHeight="1" x14ac:dyDescent="0.25">
      <c r="A25" s="2"/>
      <c r="B25" s="7" t="s">
        <v>3</v>
      </c>
      <c r="C25" s="7"/>
      <c r="D25" s="5"/>
      <c r="E25" s="5"/>
      <c r="F25" s="5"/>
      <c r="G25" s="5"/>
      <c r="H25" s="1"/>
    </row>
    <row r="26" spans="1:13" x14ac:dyDescent="0.25">
      <c r="A26" s="2"/>
      <c r="B26" s="15" t="s">
        <v>33</v>
      </c>
      <c r="C26" s="15"/>
      <c r="D26" s="2"/>
      <c r="E26" s="1"/>
      <c r="F26" s="1"/>
      <c r="G26" s="1"/>
      <c r="H26" s="1" t="s">
        <v>28</v>
      </c>
    </row>
    <row r="27" spans="1:13" x14ac:dyDescent="0.25">
      <c r="A27" s="2"/>
      <c r="B27" s="6" t="s">
        <v>4</v>
      </c>
      <c r="C27" s="10"/>
      <c r="D27" s="2"/>
      <c r="E27" s="32" t="s">
        <v>6</v>
      </c>
      <c r="F27" s="32"/>
      <c r="G27" s="10"/>
      <c r="H27" s="32" t="s">
        <v>5</v>
      </c>
      <c r="I27" s="32"/>
    </row>
    <row r="28" spans="1:13" ht="16.5" customHeight="1" x14ac:dyDescent="0.25">
      <c r="A28" s="2"/>
      <c r="B28" s="4"/>
      <c r="C28" s="4"/>
      <c r="D28" s="2"/>
      <c r="E28" s="1"/>
      <c r="F28" s="1"/>
      <c r="G28" s="1"/>
      <c r="H28" s="1"/>
    </row>
    <row r="29" spans="1:13" x14ac:dyDescent="0.25">
      <c r="A29" s="2"/>
      <c r="B29" s="4"/>
      <c r="C29" s="4"/>
      <c r="D29" s="2"/>
      <c r="E29" s="1"/>
      <c r="F29" s="1"/>
      <c r="G29" s="1"/>
      <c r="H29" s="1"/>
    </row>
  </sheetData>
  <mergeCells count="24">
    <mergeCell ref="L2:M2"/>
    <mergeCell ref="I3:M5"/>
    <mergeCell ref="B8:G8"/>
    <mergeCell ref="B13:B14"/>
    <mergeCell ref="A7:M7"/>
    <mergeCell ref="I13:K13"/>
    <mergeCell ref="J10:L10"/>
    <mergeCell ref="F11:M11"/>
    <mergeCell ref="E13:E14"/>
    <mergeCell ref="A11:E11"/>
    <mergeCell ref="M13:M14"/>
    <mergeCell ref="D13:D14"/>
    <mergeCell ref="B9:L9"/>
    <mergeCell ref="E27:F27"/>
    <mergeCell ref="H27:I27"/>
    <mergeCell ref="A17:B17"/>
    <mergeCell ref="A13:A14"/>
    <mergeCell ref="L13:L14"/>
    <mergeCell ref="F13:H13"/>
    <mergeCell ref="B22:M22"/>
    <mergeCell ref="B24:M24"/>
    <mergeCell ref="B19:M20"/>
    <mergeCell ref="B21:M21"/>
    <mergeCell ref="C23:K23"/>
  </mergeCells>
  <hyperlinks>
    <hyperlink ref="B19" r:id="rId1" display="consultantplus://offline/ref=D833979E70E696AE92584DA280381B40E7C74FCB171E7681A40ADECDED266245CAC09F9C10F90E32C78533D6D9F2E96121445C5900E3E8D2S3TBF"/>
  </hyperlinks>
  <pageMargins left="0" right="0.23622047244094491" top="0.74803149606299213" bottom="0.74803149606299213" header="0.31496062992125984" footer="0.31496062992125984"/>
  <pageSetup paperSize="9" scale="67" fitToHeight="2" orientation="landscape" r:id="rId2"/>
  <rowBreaks count="1" manualBreakCount="1">
    <brk id="28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Economist-1</dc:creator>
  <cp:lastModifiedBy>Анна Исаенкова</cp:lastModifiedBy>
  <cp:lastPrinted>2022-06-20T07:01:46Z</cp:lastPrinted>
  <dcterms:created xsi:type="dcterms:W3CDTF">2017-01-30T06:42:59Z</dcterms:created>
  <dcterms:modified xsi:type="dcterms:W3CDTF">2026-06-04T12:50:35Z</dcterms:modified>
</cp:coreProperties>
</file>