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_tolstov.MININT-AA1C4TG\Desktop\УС\КБ010-44-26 трансфер  в рамках проекта «Университетские смены»\"/>
    </mc:Choice>
  </mc:AlternateContent>
  <xr:revisionPtr revIDLastSave="0" documentId="13_ncr:1_{9B0B5CB6-5922-4704-9B76-DA89737E949C}" xr6:coauthVersionLast="36" xr6:coauthVersionMax="47" xr10:uidLastSave="{00000000-0000-0000-0000-000000000000}"/>
  <bookViews>
    <workbookView xWindow="6345" yWindow="855" windowWidth="28800" windowHeight="15645" xr2:uid="{00000000-000D-0000-FFFF-FFFF00000000}"/>
  </bookViews>
  <sheets>
    <sheet name="НМЦК" sheetId="7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7" l="1"/>
  <c r="E15" i="7"/>
  <c r="K16" i="7" s="1"/>
  <c r="G15" i="7"/>
  <c r="H11" i="7"/>
  <c r="H12" i="7"/>
  <c r="H13" i="7"/>
  <c r="H14" i="7"/>
  <c r="K12" i="7" l="1"/>
  <c r="K13" i="7"/>
  <c r="J13" i="7"/>
  <c r="I12" i="7"/>
  <c r="J12" i="7" s="1"/>
  <c r="I13" i="7"/>
  <c r="H15" i="7" l="1"/>
  <c r="I14" i="7" l="1"/>
  <c r="J14" i="7" s="1"/>
  <c r="I11" i="7"/>
  <c r="J11" i="7" s="1"/>
  <c r="I15" i="7" l="1"/>
  <c r="J15" i="7" s="1"/>
  <c r="K15" i="7"/>
  <c r="K14" i="7"/>
  <c r="K11" i="7" l="1"/>
</calcChain>
</file>

<file path=xl/sharedStrings.xml><?xml version="1.0" encoding="utf-8"?>
<sst xmlns="http://schemas.openxmlformats.org/spreadsheetml/2006/main" count="29" uniqueCount="27">
  <si>
    <t>№ п/п</t>
  </si>
  <si>
    <t>Среднее квадратичное отклонение</t>
  </si>
  <si>
    <t>Средняя арифметическая цена за единицу &lt;ц&gt;</t>
  </si>
  <si>
    <t>Коэффициент вариации цен V (%) (не должен превышать 33%)</t>
  </si>
  <si>
    <t xml:space="preserve">Расчет НМЦК осуществляется по формуле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
</t>
  </si>
  <si>
    <t>НМЦК определяемая методом сопоставимых рыночных цен (анализа рынка)</t>
  </si>
  <si>
    <t xml:space="preserve">Обоснование начальной (максимальной) цены контракта </t>
  </si>
  <si>
    <t>Наименование товара (работы, услуги)</t>
  </si>
  <si>
    <t xml:space="preserve">Ед. изм.
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</si>
  <si>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</si>
  <si>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</si>
  <si>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</si>
  <si>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ИТОГО</t>
  </si>
  <si>
    <t>усл. ед</t>
  </si>
  <si>
    <t>усл. ед.</t>
  </si>
  <si>
    <t>Предмет закупки: Оказание услуг по организации экскурсионного обслуживания, трансфера и перевозки участников проекта «Университетские смены».</t>
  </si>
  <si>
    <t>Оказание услуг по организации экскурсионного обслуживания, трансфера и перевозки участников проекта «Университетские смены».</t>
  </si>
  <si>
    <t>Обеспечение автобусного трансфера участников по Москве</t>
  </si>
  <si>
    <t>Обеспечение перевозки участников общественным транспортом</t>
  </si>
  <si>
    <t>Обеспечение перевозки микроавтобусом </t>
  </si>
  <si>
    <t>Услуги по организации экскурсионного обслуживания</t>
  </si>
  <si>
    <t>Предложение 1</t>
  </si>
  <si>
    <t>Предложение 2</t>
  </si>
  <si>
    <t>Предложение 3</t>
  </si>
  <si>
    <t>Начальная сумма цен единиц услуг</t>
  </si>
  <si>
    <t>Точный объем Услуг Заказчиком не определен</t>
  </si>
  <si>
    <t xml:space="preserve">Исходя из ценовой информации, полученной по запросу Заказчика, начальная сумма цен единиц услуг: 27869 рублей 00 копеек                                                                                                                                                                                                                                                Максимальное значение цены контракта составляет: 539 700 (пятьсот тридцать девять тысяч семьсот) рублей 00 копеек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</si>
</sst>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d/m;@"/>
  </numFmts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/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5" xfId="0" applyFont="1" applyBorder="1" applyAlignment="1">
      <alignment horizontal="left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180975</xdr:colOff>
      <xdr:row>7</xdr:row>
      <xdr:rowOff>142875</xdr:rowOff>
    </xdr:from>
    <xdr:to>
      <xdr:col>8</xdr:col>
      <xdr:colOff>936945</xdr:colOff>
      <xdr:row>7</xdr:row>
      <xdr:rowOff>551342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2181225"/>
          <a:ext cx="755970" cy="408467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7</xdr:row>
      <xdr:rowOff>200025</xdr:rowOff>
    </xdr:from>
    <xdr:to>
      <xdr:col>9</xdr:col>
      <xdr:colOff>1113647</xdr:colOff>
      <xdr:row>7</xdr:row>
      <xdr:rowOff>561975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15500" y="2238375"/>
          <a:ext cx="989822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390525</xdr:colOff>
      <xdr:row>7</xdr:row>
      <xdr:rowOff>171450</xdr:rowOff>
    </xdr:from>
    <xdr:to>
      <xdr:col>10</xdr:col>
      <xdr:colOff>2628399</xdr:colOff>
      <xdr:row>7</xdr:row>
      <xdr:rowOff>514350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72825" y="2209800"/>
          <a:ext cx="2237874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tabSelected="1" topLeftCell="A7" zoomScaleNormal="100" workbookViewId="0">
      <selection activeCell="A17" sqref="A17:K17"/>
    </sheetView>
  </sheetViews>
  <sheetFormatPr defaultColWidth="11" defaultRowHeight="15" x14ac:dyDescent="0.25"/>
  <cols>
    <col min="1" max="1" width="9.125" style="5" customWidth="1"/>
    <col min="2" max="2" width="59.875" style="19" customWidth="1"/>
    <col min="3" max="3" width="12.625" style="5" customWidth="1"/>
    <col min="4" max="4" width="10.125" style="5" customWidth="1"/>
    <col min="5" max="10" width="15.625" style="5" customWidth="1"/>
    <col min="11" max="11" width="38.375" style="5" customWidth="1"/>
    <col min="12" max="16384" width="11" style="5"/>
  </cols>
  <sheetData>
    <row r="1" spans="1:14" ht="15.95" customHeight="1" x14ac:dyDescent="0.3">
      <c r="B1" s="26" t="s">
        <v>6</v>
      </c>
      <c r="C1" s="27"/>
      <c r="D1" s="27"/>
      <c r="E1" s="27"/>
      <c r="F1" s="27"/>
      <c r="G1" s="27"/>
      <c r="H1" s="27"/>
      <c r="I1" s="27"/>
      <c r="J1" s="27"/>
      <c r="K1" s="27"/>
    </row>
    <row r="2" spans="1:14" ht="15.95" customHeight="1" x14ac:dyDescent="0.25">
      <c r="B2" s="18"/>
      <c r="C2" s="7"/>
      <c r="D2" s="7"/>
      <c r="E2" s="7"/>
      <c r="F2" s="7"/>
      <c r="G2" s="7"/>
      <c r="H2" s="7"/>
      <c r="I2" s="7"/>
      <c r="J2" s="7"/>
      <c r="K2" s="7"/>
    </row>
    <row r="3" spans="1:14" ht="39.75" customHeight="1" x14ac:dyDescent="0.25">
      <c r="A3" s="24" t="s">
        <v>15</v>
      </c>
      <c r="B3" s="25"/>
      <c r="C3" s="25"/>
      <c r="D3" s="25"/>
      <c r="E3" s="25"/>
      <c r="F3" s="25"/>
      <c r="G3" s="7"/>
      <c r="H3" s="7"/>
      <c r="I3" s="7"/>
      <c r="J3" s="7"/>
      <c r="K3" s="7"/>
    </row>
    <row r="4" spans="1:14" ht="15.95" customHeight="1" x14ac:dyDescent="0.25">
      <c r="B4" s="18"/>
      <c r="C4" s="7"/>
      <c r="D4" s="7"/>
      <c r="E4" s="7"/>
      <c r="F4" s="7"/>
      <c r="G4" s="7"/>
      <c r="H4" s="7"/>
      <c r="I4" s="7"/>
      <c r="J4" s="7"/>
      <c r="K4" s="7"/>
    </row>
    <row r="5" spans="1:14" ht="15.95" customHeight="1" x14ac:dyDescent="0.25">
      <c r="B5" s="18"/>
      <c r="C5" s="7"/>
      <c r="D5" s="7"/>
      <c r="E5" s="7"/>
      <c r="F5" s="7"/>
      <c r="G5" s="7"/>
      <c r="H5" s="7"/>
      <c r="I5" s="7"/>
      <c r="J5" s="7"/>
      <c r="K5" s="7"/>
    </row>
    <row r="6" spans="1:14" ht="32.25" customHeight="1" x14ac:dyDescent="0.25">
      <c r="A6" s="28" t="s">
        <v>0</v>
      </c>
      <c r="B6" s="28" t="s">
        <v>7</v>
      </c>
      <c r="C6" s="28" t="s">
        <v>8</v>
      </c>
      <c r="D6" s="28" t="s">
        <v>9</v>
      </c>
      <c r="E6" s="28" t="s">
        <v>10</v>
      </c>
      <c r="F6" s="28"/>
      <c r="G6" s="28"/>
      <c r="H6" s="28" t="s">
        <v>11</v>
      </c>
      <c r="I6" s="28"/>
      <c r="J6" s="28"/>
      <c r="K6" s="1" t="s">
        <v>5</v>
      </c>
    </row>
    <row r="7" spans="1:14" ht="97.5" customHeight="1" x14ac:dyDescent="0.25">
      <c r="A7" s="28"/>
      <c r="B7" s="28"/>
      <c r="C7" s="28"/>
      <c r="D7" s="28"/>
      <c r="E7" s="28"/>
      <c r="F7" s="28"/>
      <c r="G7" s="28"/>
      <c r="H7" s="29" t="s">
        <v>2</v>
      </c>
      <c r="I7" s="1" t="s">
        <v>1</v>
      </c>
      <c r="J7" s="1" t="s">
        <v>3</v>
      </c>
      <c r="K7" s="2" t="s">
        <v>4</v>
      </c>
    </row>
    <row r="8" spans="1:14" ht="63" customHeight="1" x14ac:dyDescent="0.25">
      <c r="A8" s="28"/>
      <c r="B8" s="28"/>
      <c r="C8" s="28"/>
      <c r="D8" s="28"/>
      <c r="E8" s="20" t="s">
        <v>21</v>
      </c>
      <c r="F8" s="11" t="s">
        <v>22</v>
      </c>
      <c r="G8" s="1" t="s">
        <v>23</v>
      </c>
      <c r="H8" s="30"/>
      <c r="I8" s="3"/>
      <c r="J8" s="3"/>
      <c r="K8" s="3"/>
    </row>
    <row r="9" spans="1:14" ht="15.95" customHeight="1" x14ac:dyDescent="0.25">
      <c r="A9" s="1">
        <v>1</v>
      </c>
      <c r="B9" s="1">
        <v>2</v>
      </c>
      <c r="C9" s="1">
        <v>4</v>
      </c>
      <c r="D9" s="1">
        <v>5</v>
      </c>
      <c r="E9" s="1">
        <v>6</v>
      </c>
      <c r="F9" s="1">
        <v>7</v>
      </c>
      <c r="G9" s="1">
        <v>8</v>
      </c>
      <c r="H9" s="1">
        <v>9</v>
      </c>
      <c r="I9" s="1">
        <v>10</v>
      </c>
      <c r="J9" s="1">
        <v>11</v>
      </c>
      <c r="K9" s="1">
        <v>12</v>
      </c>
    </row>
    <row r="10" spans="1:14" ht="45.75" customHeight="1" x14ac:dyDescent="0.25">
      <c r="A10" s="8">
        <v>1</v>
      </c>
      <c r="B10" s="22" t="s">
        <v>16</v>
      </c>
      <c r="C10" s="1"/>
      <c r="D10" s="1"/>
      <c r="E10" s="14"/>
      <c r="F10" s="14"/>
      <c r="G10" s="14"/>
      <c r="H10" s="15"/>
      <c r="I10" s="15"/>
      <c r="J10" s="12"/>
      <c r="K10" s="12"/>
      <c r="N10" s="6"/>
    </row>
    <row r="11" spans="1:14" ht="36.950000000000003" customHeight="1" x14ac:dyDescent="0.25">
      <c r="A11" s="16">
        <v>45292</v>
      </c>
      <c r="B11" s="22" t="s">
        <v>17</v>
      </c>
      <c r="C11" s="8" t="s">
        <v>14</v>
      </c>
      <c r="D11" s="8">
        <v>1</v>
      </c>
      <c r="E11" s="10">
        <v>22000</v>
      </c>
      <c r="F11" s="10">
        <v>22400</v>
      </c>
      <c r="G11" s="10">
        <v>25000</v>
      </c>
      <c r="H11" s="9">
        <f t="shared" ref="H11:H14" si="0">AVERAGE(E11:G11)</f>
        <v>23133.333333333332</v>
      </c>
      <c r="I11" s="9">
        <f>(((E11-H11)^2+(F11-H11)^2+(G11-H11)^2)/2)^(1/2)</f>
        <v>1628.9055630494156</v>
      </c>
      <c r="J11" s="4">
        <f>I11/H11*100</f>
        <v>7.041378514622834</v>
      </c>
      <c r="K11" s="4">
        <f>AVERAGE(E11:G11)</f>
        <v>23133.333333333332</v>
      </c>
      <c r="L11" s="13"/>
    </row>
    <row r="12" spans="1:14" ht="33.950000000000003" customHeight="1" x14ac:dyDescent="0.25">
      <c r="A12" s="16">
        <v>46054</v>
      </c>
      <c r="B12" s="22" t="s">
        <v>18</v>
      </c>
      <c r="C12" s="8" t="s">
        <v>14</v>
      </c>
      <c r="D12" s="8">
        <v>1</v>
      </c>
      <c r="E12" s="10">
        <v>4200</v>
      </c>
      <c r="F12" s="10">
        <v>5000</v>
      </c>
      <c r="G12" s="10">
        <v>5600</v>
      </c>
      <c r="H12" s="9">
        <f t="shared" si="0"/>
        <v>4933.333333333333</v>
      </c>
      <c r="I12" s="9">
        <f t="shared" ref="I12:I13" si="1">(((E12-H12)^2+(F12-H12)^2+(G12-H12)^2)/2)^(1/2)</f>
        <v>702.37691685684922</v>
      </c>
      <c r="J12" s="4">
        <f t="shared" ref="J12:J13" si="2">I12/H12*100</f>
        <v>14.237369936287486</v>
      </c>
      <c r="K12" s="4">
        <f t="shared" ref="K12:K13" si="3">AVERAGE(E12:G12)</f>
        <v>4933.333333333333</v>
      </c>
      <c r="L12" s="13"/>
    </row>
    <row r="13" spans="1:14" x14ac:dyDescent="0.25">
      <c r="A13" s="16">
        <v>46813</v>
      </c>
      <c r="B13" s="22" t="s">
        <v>19</v>
      </c>
      <c r="C13" s="8" t="s">
        <v>14</v>
      </c>
      <c r="D13" s="8">
        <v>1</v>
      </c>
      <c r="E13" s="10">
        <v>140</v>
      </c>
      <c r="F13" s="10">
        <v>150</v>
      </c>
      <c r="G13" s="10">
        <v>160</v>
      </c>
      <c r="H13" s="9">
        <f t="shared" si="0"/>
        <v>150</v>
      </c>
      <c r="I13" s="9">
        <f t="shared" si="1"/>
        <v>10</v>
      </c>
      <c r="J13" s="4">
        <f t="shared" si="2"/>
        <v>6.666666666666667</v>
      </c>
      <c r="K13" s="4">
        <f t="shared" si="3"/>
        <v>150</v>
      </c>
      <c r="L13" s="13"/>
    </row>
    <row r="14" spans="1:14" x14ac:dyDescent="0.25">
      <c r="A14" s="16">
        <v>47574</v>
      </c>
      <c r="B14" s="23" t="s">
        <v>20</v>
      </c>
      <c r="C14" s="8" t="s">
        <v>13</v>
      </c>
      <c r="D14" s="8">
        <v>1</v>
      </c>
      <c r="E14" s="10">
        <v>1529</v>
      </c>
      <c r="F14" s="10">
        <v>1700</v>
      </c>
      <c r="G14" s="10">
        <v>1800</v>
      </c>
      <c r="H14" s="9">
        <f t="shared" si="0"/>
        <v>1676.3333333333333</v>
      </c>
      <c r="I14" s="9">
        <f t="shared" ref="I14:I15" si="4">(((E14-H14)^2+(F14-H14)^2+(G14-H14)^2)/2)^(1/2)</f>
        <v>137.0413562882874</v>
      </c>
      <c r="J14" s="4">
        <f t="shared" ref="J14:J15" si="5">I14/H14*100</f>
        <v>8.1750659945289765</v>
      </c>
      <c r="K14" s="4">
        <f t="shared" ref="K14:K15" si="6">AVERAGE(E14:G14)</f>
        <v>1676.3333333333333</v>
      </c>
      <c r="L14" s="13"/>
    </row>
    <row r="15" spans="1:14" ht="16.5" customHeight="1" x14ac:dyDescent="0.25">
      <c r="A15" s="16" t="s">
        <v>12</v>
      </c>
      <c r="B15" s="21"/>
      <c r="C15" s="8"/>
      <c r="D15" s="8"/>
      <c r="E15" s="10">
        <f>SUM(E11:E14)</f>
        <v>27869</v>
      </c>
      <c r="F15" s="10">
        <f>SUM(F11:F14)</f>
        <v>29250</v>
      </c>
      <c r="G15" s="10">
        <f>SUM(G11:G14)</f>
        <v>32560</v>
      </c>
      <c r="H15" s="9">
        <f>AVERAGE(E15:G15)</f>
        <v>29893</v>
      </c>
      <c r="I15" s="9">
        <f t="shared" si="4"/>
        <v>2410.6963724202183</v>
      </c>
      <c r="J15" s="4">
        <f t="shared" si="5"/>
        <v>8.0644176644037682</v>
      </c>
      <c r="K15" s="4">
        <f t="shared" si="6"/>
        <v>29893</v>
      </c>
      <c r="L15" s="13"/>
    </row>
    <row r="16" spans="1:14" ht="29.25" customHeight="1" x14ac:dyDescent="0.25">
      <c r="A16" s="31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17">
        <f>E15</f>
        <v>27869</v>
      </c>
      <c r="L16" s="13"/>
    </row>
    <row r="17" spans="1:12" ht="36.75" customHeight="1" x14ac:dyDescent="0.25">
      <c r="A17" s="32" t="s">
        <v>26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13"/>
    </row>
    <row r="18" spans="1:12" ht="17.25" customHeight="1" x14ac:dyDescent="0.25">
      <c r="A18" s="5" t="s">
        <v>25</v>
      </c>
      <c r="L18" s="13"/>
    </row>
    <row r="19" spans="1:12" x14ac:dyDescent="0.25">
      <c r="L19" s="13"/>
    </row>
    <row r="20" spans="1:12" x14ac:dyDescent="0.25">
      <c r="L20" s="13"/>
    </row>
    <row r="21" spans="1:12" x14ac:dyDescent="0.25">
      <c r="L21" s="13"/>
    </row>
    <row r="22" spans="1:12" x14ac:dyDescent="0.25">
      <c r="H22" s="13"/>
      <c r="J22" s="13"/>
      <c r="L22" s="13"/>
    </row>
    <row r="23" spans="1:12" x14ac:dyDescent="0.25">
      <c r="G23" s="13"/>
      <c r="H23" s="13"/>
      <c r="I23" s="13"/>
      <c r="L23" s="13"/>
    </row>
    <row r="24" spans="1:12" ht="18" customHeight="1" x14ac:dyDescent="0.25">
      <c r="L24" s="13"/>
    </row>
    <row r="25" spans="1:12" ht="30.75" customHeight="1" x14ac:dyDescent="0.25">
      <c r="L25" s="13"/>
    </row>
    <row r="26" spans="1:12" x14ac:dyDescent="0.25">
      <c r="L26" s="13"/>
    </row>
    <row r="27" spans="1:12" x14ac:dyDescent="0.25">
      <c r="L27" s="13"/>
    </row>
    <row r="33" spans="6:12" ht="15.75" x14ac:dyDescent="0.25">
      <c r="F33" s="24"/>
      <c r="G33" s="25"/>
      <c r="H33" s="25"/>
      <c r="I33" s="25"/>
      <c r="J33" s="25"/>
      <c r="K33" s="25"/>
      <c r="L33" s="6"/>
    </row>
    <row r="34" spans="6:12" ht="15.75" x14ac:dyDescent="0.25">
      <c r="F34" s="24"/>
      <c r="G34" s="25"/>
      <c r="H34" s="25"/>
      <c r="I34" s="25"/>
      <c r="J34" s="25"/>
      <c r="K34" s="25"/>
    </row>
  </sheetData>
  <mergeCells count="13">
    <mergeCell ref="F33:K33"/>
    <mergeCell ref="F34:K34"/>
    <mergeCell ref="A3:F3"/>
    <mergeCell ref="B1:K1"/>
    <mergeCell ref="A6:A8"/>
    <mergeCell ref="B6:B8"/>
    <mergeCell ref="C6:C8"/>
    <mergeCell ref="D6:D8"/>
    <mergeCell ref="E6:G7"/>
    <mergeCell ref="H6:J6"/>
    <mergeCell ref="H7:H8"/>
    <mergeCell ref="A16:J16"/>
    <mergeCell ref="A17:K17"/>
  </mergeCells>
  <phoneticPr fontId="7" type="noConversion"/>
  <pageMargins left="0.7" right="0.7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Ангелина</dc:creator>
  <cp:lastModifiedBy>Толстов Михаил Андреевич</cp:lastModifiedBy>
  <cp:lastPrinted>2026-07-14T16:13:45Z</cp:lastPrinted>
  <dcterms:created xsi:type="dcterms:W3CDTF">2018-07-10T07:47:09Z</dcterms:created>
  <dcterms:modified xsi:type="dcterms:W3CDTF">2026-07-20T11:15:01Z</dcterms:modified>
</cp:coreProperties>
</file>