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90"/>
  </bookViews>
  <sheets>
    <sheet name="Расчет НМЦК" sheetId="2" r:id="rId1"/>
  </sheets>
  <definedNames>
    <definedName name="_xlnm.Print_Titles" localSheetId="0">'Расчет НМЦК'!$6:$8</definedName>
    <definedName name="_xlnm.Print_Area" localSheetId="0">'Расчет НМЦК'!$A$1:$M$17</definedName>
  </definedNames>
  <calcPr calcId="145621"/>
</workbook>
</file>

<file path=xl/calcChain.xml><?xml version="1.0" encoding="utf-8"?>
<calcChain xmlns="http://schemas.openxmlformats.org/spreadsheetml/2006/main">
  <c r="I9" i="2" l="1"/>
  <c r="J9" i="2" l="1"/>
  <c r="K9" i="2" s="1"/>
  <c r="L9" i="2"/>
  <c r="L10" i="2"/>
</calcChain>
</file>

<file path=xl/sharedStrings.xml><?xml version="1.0" encoding="utf-8"?>
<sst xmlns="http://schemas.openxmlformats.org/spreadsheetml/2006/main" count="31" uniqueCount="31">
  <si>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</si>
  <si>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</si>
  <si>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</si>
  <si>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</si>
  <si>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</si>
  <si>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Основные характеристики объекта закупки:</t>
  </si>
  <si>
    <t>Предмет контракта</t>
  </si>
  <si>
    <t>Расчет НМЦК</t>
  </si>
  <si>
    <t>№      п/п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</si>
  <si>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</si>
  <si>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</si>
  <si>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</si>
  <si>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</si>
  <si>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t>ИТОГО НМЦК:</t>
  </si>
  <si>
    <t>(должность)</t>
  </si>
  <si>
    <t>Ответственное должностное лицо</t>
  </si>
  <si>
    <t>подпись</t>
  </si>
  <si>
    <r>
      <t>Средняя арифметическая цена за единицу                     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</si>
  <si>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</si>
  <si>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</si>
  <si>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В соответствии с прилагаемым техническим заданием</t>
  </si>
  <si>
    <t>Главный специалист-эксперт</t>
  </si>
  <si>
    <t>шт</t>
  </si>
  <si>
    <t xml:space="preserve">Затвор дисковый поворотный </t>
  </si>
  <si>
    <t>Поставка затвора дискового поворотного</t>
  </si>
  <si>
    <t xml:space="preserve">Предложение № 1  (вх №025581 от 15.06.2026) </t>
  </si>
  <si>
    <t xml:space="preserve">Предложение № 3  (вх №025583 от 15.06.2026) </t>
  </si>
  <si>
    <t xml:space="preserve">Предложение № 2   (вх №025582 от 15.06.2026) </t>
  </si>
  <si>
    <t>Дата подготовки обоснования НМЦК:  23.06.2026</t>
  </si>
  <si>
    <t>А.Ю. Плешакова</t>
  </si>
  <si>
    <t xml:space="preserve">
Особенности расчета начальной (максимальной) цены контракта, предусмотренные подпунктом "в" пункта 7 Постановления № 1875, не применяются в соответствии с подпунктом "г" пункта 7 Постановления № 1875 (осуществляется закупка товара в количестве одной штуки и начальная (максимальная) цена контракта (начальная (максимальная) цена договора) или цена контракта, заключаемого с единственным поставщиком (подрядчиком, исполнителем) (цена, заключаемого с единственным поставщиком (исполнителем, подрядчиком) договора), не превышает 5 тыс. рублей).
Начальная (максимальная) цена контракта сформирована Заказчиком посредством применения метода сопоставимых рыночных цен (анализа рынка) в соответствии с ч. 20 ст. 22 Федерального закона от 05.04.2013 г. № 44-ФЗ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утв. приказом Министерства экономического развития РФ от 2 октября 2013 г. № 567.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</si>
</sst>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8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Roman"/>
      <family val="1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164" fontId="2" fillId="0" borderId="0" xfId="0" applyNumberFormat="1" applyFont="1"/>
    <xf numFmtId="0" fontId="2" fillId="0" borderId="0" xfId="0" applyFont="1" applyFill="1"/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1" fillId="0" borderId="0" xfId="0" applyFont="1"/>
    <xf numFmtId="0" fontId="3" fillId="0" borderId="2" xfId="0" applyFont="1" applyBorder="1"/>
    <xf numFmtId="0" fontId="11" fillId="0" borderId="0" xfId="0" applyFont="1" applyAlignment="1">
      <alignment horizontal="center"/>
    </xf>
    <xf numFmtId="164" fontId="12" fillId="0" borderId="0" xfId="1" applyFont="1" applyFill="1"/>
    <xf numFmtId="164" fontId="12" fillId="0" borderId="0" xfId="1" applyFont="1"/>
    <xf numFmtId="0" fontId="5" fillId="0" borderId="0" xfId="0" applyFont="1"/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6" fillId="0" borderId="0" xfId="0" applyFont="1" applyAlignment="1">
      <alignment wrapText="1"/>
    </xf>
    <xf numFmtId="0" fontId="17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3676650"/>
          <a:ext cx="1028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6</xdr:row>
      <xdr:rowOff>895350</xdr:rowOff>
    </xdr:from>
    <xdr:to>
      <xdr:col>9</xdr:col>
      <xdr:colOff>1038225</xdr:colOff>
      <xdr:row>6</xdr:row>
      <xdr:rowOff>1333500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3619500"/>
          <a:ext cx="952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361950</xdr:colOff>
      <xdr:row>6</xdr:row>
      <xdr:rowOff>1647825</xdr:rowOff>
    </xdr:from>
    <xdr:to>
      <xdr:col>11</xdr:col>
      <xdr:colOff>1590675</xdr:colOff>
      <xdr:row>6</xdr:row>
      <xdr:rowOff>2009775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4371975"/>
          <a:ext cx="1228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6</xdr:row>
      <xdr:rowOff>1304925</xdr:rowOff>
    </xdr:from>
    <xdr:to>
      <xdr:col>11</xdr:col>
      <xdr:colOff>676275</xdr:colOff>
      <xdr:row>6</xdr:row>
      <xdr:rowOff>1533525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4029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zoomScale="90" zoomScaleNormal="80" zoomScaleSheetLayoutView="90" zoomScalePageLayoutView="55" workbookViewId="0">
      <selection activeCell="A11" sqref="A11:L11"/>
    </sheetView>
  </sheetViews>
  <sheetFormatPr defaultRowHeight="12.75"/>
  <cols>
    <col min="1" max="1" width="6.28515625" style="1" customWidth="1"/>
    <col min="2" max="2" width="37.42578125" style="1" customWidth="1"/>
    <col min="3" max="3" width="9.28515625" style="1" customWidth="1"/>
    <col min="4" max="4" width="11.5703125" style="1" customWidth="1"/>
    <col min="5" max="5" width="12.42578125" style="4" customWidth="1"/>
    <col min="6" max="6" width="14.42578125" style="4" customWidth="1"/>
    <col min="7" max="8" width="14.5703125" style="4" customWidth="1"/>
    <col min="9" max="9" width="13.140625" style="1" customWidth="1"/>
    <col min="10" max="10" width="16.28515625" style="1" customWidth="1"/>
    <col min="11" max="11" width="15.7109375" style="1" customWidth="1"/>
    <col min="12" max="12" width="23.85546875" style="1" customWidth="1"/>
    <col min="13" max="14" width="9.140625" style="1"/>
    <col min="15" max="15" width="37.5703125" style="1" customWidth="1"/>
    <col min="16" max="16384" width="9.140625" style="1"/>
  </cols>
  <sheetData>
    <row r="1" spans="1:15" ht="27.75" customHeight="1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51" customHeight="1">
      <c r="A2" s="33" t="s">
        <v>6</v>
      </c>
      <c r="B2" s="33"/>
      <c r="C2" s="33"/>
      <c r="D2" s="33"/>
      <c r="E2" s="33"/>
      <c r="F2" s="34" t="s">
        <v>24</v>
      </c>
      <c r="G2" s="35"/>
      <c r="H2" s="35"/>
      <c r="I2" s="35"/>
      <c r="J2" s="35"/>
      <c r="K2" s="35"/>
      <c r="L2" s="36"/>
    </row>
    <row r="3" spans="1:15" ht="27" customHeight="1">
      <c r="A3" s="33" t="s">
        <v>5</v>
      </c>
      <c r="B3" s="33"/>
      <c r="C3" s="33"/>
      <c r="D3" s="33"/>
      <c r="E3" s="33"/>
      <c r="F3" s="33" t="s">
        <v>20</v>
      </c>
      <c r="G3" s="33"/>
      <c r="H3" s="33"/>
      <c r="I3" s="33"/>
      <c r="J3" s="33"/>
      <c r="K3" s="33"/>
      <c r="L3" s="33"/>
    </row>
    <row r="4" spans="1:15" ht="184.5" customHeight="1">
      <c r="A4" s="33" t="s">
        <v>4</v>
      </c>
      <c r="B4" s="33"/>
      <c r="C4" s="33"/>
      <c r="D4" s="33"/>
      <c r="E4" s="33"/>
      <c r="F4" s="39" t="s">
        <v>30</v>
      </c>
      <c r="G4" s="33"/>
      <c r="H4" s="33"/>
      <c r="I4" s="33"/>
      <c r="J4" s="33"/>
      <c r="K4" s="33"/>
      <c r="L4" s="33"/>
    </row>
    <row r="5" spans="1:15" ht="16.5" customHeight="1">
      <c r="A5" s="38" t="s">
        <v>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5" ht="60" customHeight="1">
      <c r="A6" s="31" t="s">
        <v>8</v>
      </c>
      <c r="B6" s="31" t="s">
        <v>12</v>
      </c>
      <c r="C6" s="31" t="s">
        <v>9</v>
      </c>
      <c r="D6" s="31" t="s">
        <v>10</v>
      </c>
      <c r="E6" s="31" t="s">
        <v>11</v>
      </c>
      <c r="F6" s="20"/>
      <c r="G6" s="31"/>
      <c r="H6" s="31"/>
      <c r="I6" s="37" t="s">
        <v>1</v>
      </c>
      <c r="J6" s="37"/>
      <c r="K6" s="37"/>
      <c r="L6" s="21" t="s">
        <v>2</v>
      </c>
    </row>
    <row r="7" spans="1:15" ht="161.25" customHeight="1">
      <c r="A7" s="31"/>
      <c r="B7" s="31"/>
      <c r="C7" s="31"/>
      <c r="D7" s="31"/>
      <c r="E7" s="31"/>
      <c r="F7" s="26" t="s">
        <v>25</v>
      </c>
      <c r="G7" s="26" t="s">
        <v>27</v>
      </c>
      <c r="H7" s="26" t="s">
        <v>26</v>
      </c>
      <c r="I7" s="21" t="s">
        <v>17</v>
      </c>
      <c r="J7" s="21" t="s">
        <v>0</v>
      </c>
      <c r="K7" s="21" t="s">
        <v>18</v>
      </c>
      <c r="L7" s="21" t="s">
        <v>19</v>
      </c>
    </row>
    <row r="8" spans="1:15" ht="17.25" customHeight="1">
      <c r="A8" s="6">
        <v>1</v>
      </c>
      <c r="B8" s="41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13</v>
      </c>
    </row>
    <row r="9" spans="1:15" ht="67.5" customHeight="1">
      <c r="A9" s="40">
        <v>1</v>
      </c>
      <c r="B9" s="43" t="s">
        <v>23</v>
      </c>
      <c r="C9" s="27" t="s">
        <v>22</v>
      </c>
      <c r="D9" s="19">
        <v>1</v>
      </c>
      <c r="E9" s="7">
        <v>3</v>
      </c>
      <c r="F9" s="18">
        <v>3060</v>
      </c>
      <c r="G9" s="18">
        <v>2295</v>
      </c>
      <c r="H9" s="17">
        <v>2142</v>
      </c>
      <c r="I9" s="8">
        <f>ROUND(((F9+G9+H9)/3),2)</f>
        <v>2499</v>
      </c>
      <c r="J9" s="9">
        <f>ROUND((SQRT(((F9-I9)^2+(G9-I9)^2+(H9-I9)^2)/(E9-1))),2)</f>
        <v>491.83</v>
      </c>
      <c r="K9" s="9">
        <f>ROUND(((J9*100)/I9),2)</f>
        <v>19.68</v>
      </c>
      <c r="L9" s="8">
        <f>I9</f>
        <v>2499</v>
      </c>
    </row>
    <row r="10" spans="1:15" ht="21" customHeight="1">
      <c r="A10" s="28" t="s">
        <v>13</v>
      </c>
      <c r="B10" s="42"/>
      <c r="C10" s="28"/>
      <c r="D10" s="28"/>
      <c r="E10" s="28"/>
      <c r="F10" s="28"/>
      <c r="G10" s="28"/>
      <c r="H10" s="28"/>
      <c r="I10" s="28"/>
      <c r="J10" s="28"/>
      <c r="K10" s="28"/>
      <c r="L10" s="22">
        <f>SUM(L9:L9)</f>
        <v>2499</v>
      </c>
      <c r="O10" s="23"/>
    </row>
    <row r="11" spans="1:15" s="2" customFormat="1" ht="31.5" customHeight="1">
      <c r="A11" s="29" t="s">
        <v>28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5" ht="3" hidden="1" customHeight="1">
      <c r="A12" s="5"/>
      <c r="B12" s="5"/>
      <c r="C12" s="5"/>
      <c r="D12" s="5"/>
      <c r="E12" s="5"/>
      <c r="F12" s="5"/>
      <c r="G12" s="5"/>
      <c r="H12" s="5"/>
      <c r="I12" s="5"/>
      <c r="J12" s="14"/>
      <c r="K12" s="4"/>
      <c r="L12" s="4"/>
    </row>
    <row r="13" spans="1:15" ht="22.5" customHeight="1">
      <c r="B13" s="10"/>
      <c r="C13" s="10"/>
      <c r="J13" s="15"/>
    </row>
    <row r="14" spans="1:15" ht="15.75">
      <c r="B14" s="10" t="s">
        <v>15</v>
      </c>
      <c r="C14" s="10"/>
      <c r="J14" s="15"/>
    </row>
    <row r="15" spans="1:15" ht="15.75">
      <c r="B15" s="24" t="s">
        <v>21</v>
      </c>
      <c r="C15" s="12"/>
      <c r="E15" s="25" t="s">
        <v>29</v>
      </c>
      <c r="J15" s="15"/>
    </row>
    <row r="16" spans="1:15" ht="15.75">
      <c r="B16" s="13" t="s">
        <v>14</v>
      </c>
      <c r="C16" s="13" t="s">
        <v>16</v>
      </c>
    </row>
    <row r="17" spans="2:10" ht="23.25" customHeight="1">
      <c r="B17" s="11"/>
      <c r="C17" s="11"/>
      <c r="J17" s="3"/>
    </row>
    <row r="18" spans="2:10">
      <c r="B18" s="16"/>
      <c r="J18" s="15"/>
    </row>
  </sheetData>
  <sheetProtection selectLockedCells="1" selectUnlockedCells="1"/>
  <mergeCells count="17">
    <mergeCell ref="A1:L1"/>
    <mergeCell ref="A2:E2"/>
    <mergeCell ref="F2:L2"/>
    <mergeCell ref="A3:E3"/>
    <mergeCell ref="C6:C7"/>
    <mergeCell ref="G6:H6"/>
    <mergeCell ref="F3:L3"/>
    <mergeCell ref="F4:L4"/>
    <mergeCell ref="I6:K6"/>
    <mergeCell ref="A4:E4"/>
    <mergeCell ref="A5:L5"/>
    <mergeCell ref="A10:K10"/>
    <mergeCell ref="A11:L11"/>
    <mergeCell ref="A6:A7"/>
    <mergeCell ref="D6:D7"/>
    <mergeCell ref="B6:B7"/>
    <mergeCell ref="E6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Плешакова Алина Юрьевна</cp:lastModifiedBy>
  <cp:lastPrinted>2025-09-17T08:44:45Z</cp:lastPrinted>
  <dcterms:created xsi:type="dcterms:W3CDTF">2014-02-03T17:42:58Z</dcterms:created>
  <dcterms:modified xsi:type="dcterms:W3CDTF">2026-06-23T10:57:33Z</dcterms:modified>
</cp:coreProperties>
</file>